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<sst xmlns="http://schemas.openxmlformats.org/spreadsheetml/2006/main" count="436" uniqueCount="193">
  <si>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</si>
  <si>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</si>
  <si>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</si>
  <si>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</si>
  <si>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</si>
  <si>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</si>
  <si>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</si>
  <si>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</si>
  <si>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</si>
  <si>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</si>
  <si>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</si>
  <si>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</si>
  <si>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</si>
  <si>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</si>
  <si>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</si>
  <si>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</si>
  <si>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</si>
  <si>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</si>
  <si>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</si>
  <si>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</si>
  <si>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</si>
  <si>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</si>
  <si>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</si>
  <si>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</si>
  <si>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</si>
  <si>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</si>
  <si>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</si>
  <si>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</si>
  <si>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</si>
  <si>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</si>
  <si>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</si>
  <si>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</si>
  <si>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</si>
  <si>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</si>
  <si>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</si>
  <si>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</si>
  <si>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</si>
  <si>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</si>
  <si>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</si>
  <si>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</si>
  <si>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</si>
  <si>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</si>
  <si>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</si>
  <si>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</si>
  <si>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</si>
  <si>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</si>
  <si>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</si>
  <si>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</si>
  <si>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</si>
  <si>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</si>
  <si>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</si>
  <si>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</si>
  <si>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</si>
  <si>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</si>
  <si>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</si>
  <si>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</si>
  <si>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</si>
  <si>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</si>
  <si>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</si>
  <si>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</si>
  <si>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</si>
  <si>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</si>
  <si>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</si>
  <si>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</si>
  <si>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</si>
  <si>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</si>
  <si>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</si>
  <si>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</si>
  <si>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</si>
  <si>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</si>
  <si>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</si>
  <si>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</si>
  <si>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</si>
  <si>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</si>
  <si>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</si>
  <si>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</si>
  <si>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</si>
  <si>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</si>
  <si>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</si>
  <si>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</si>
  <si>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</si>
  <si>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</si>
  <si>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</si>
  <si>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</si>
  <si>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</si>
  <si>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</si>
  <si>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</si>
  <si>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</si>
  <si>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</si>
  <si>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</si>
  <si>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</si>
  <si>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</si>
  <si>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</si>
  <si>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</si>
  <si>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</si>
  <si>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</si>
  <si>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</si>
  <si>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</si>
  <si>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</si>
  <si>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</si>
  <si>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</si>
  <si>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</si>
  <si>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</si>
  <si>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</si>
  <si>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</si>
  <si>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</si>
  <si>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</si>
  <si>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</si>
  <si>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</si>
  <si>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</si>
  <si>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</si>
  <si>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</si>
  <si>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</si>
  <si>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</si>
  <si>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</si>
  <si>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</si>
  <si>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</si>
  <si>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</si>
  <si>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</si>
  <si>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</si>
  <si>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</si>
  <si>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</si>
  <si>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</si>
  <si>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</si>
  <si>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</si>
  <si>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</si>
  <si>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</si>
  <si>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</si>
  <si>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</si>
  <si>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</si>
  <si>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</si>
  <si>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</si>
  <si>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</si>
  <si>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</si>
  <si>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</si>
  <si>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</si>
  <si>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</si>
  <si>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</si>
  <si>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</si>
  <si>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</si>
  <si>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</si>
  <si>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</si>
  <si>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</si>
  <si>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</si>
  <si>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</si>
  <si>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</si>
  <si>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</si>
  <si>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</si>
  <si>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</si>
  <si>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</si>
  <si>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</si>
  <si>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</si>
  <si>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</si>
  <si>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</si>
  <si>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</si>
  <si>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</si>
  <si>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</si>
  <si>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</si>
  <si>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</si>
  <si>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</si>
  <si>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</si>
  <si>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</si>
  <si>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</si>
  <si>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</si>
  <si>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</si>
  <si>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</si>
  <si>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</si>
  <si>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</si>
  <si>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</si>
  <si>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</si>
  <si>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</si>
  <si>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</si>
  <si>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</si>
  <si>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</si>
  <si>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</si>
  <si>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</si>
  <si>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</si>
  <si>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</si>
  <si>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</si>
  <si>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</si>
  <si>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</si>
  <si>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</si>
  <si>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</si>
  <si>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</si>
  <si>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</si>
  <si>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2021.</t>
  </si>
  <si>
    <t>2022.</t>
  </si>
  <si>
    <t>2023.</t>
  </si>
  <si>
    <t>FINANCIJSKI PLAN ZA 2021.GODINU</t>
  </si>
  <si>
    <t>KLASA: 400-02/20-01/4</t>
  </si>
  <si>
    <t>URBROJ: 2197/04-380-26-20-2</t>
  </si>
  <si>
    <t>PROJEKCIJA ZA 2022. I 2023. GODINU - OŠ SVETI KRIŽ ZAČRETJE</t>
  </si>
  <si>
    <t>Sv. Križ Začretje, 10.12.2020.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</si>
</sst>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  <col min="13" max="13" width="12.7109375" style="0" bestFit="1" customWidth="1"/>
    <col min="14" max="14" width="10.8515625" style="0" bestFit="1" customWidth="1"/>
  </cols>
  <sheetData>
    <row r="1" spans="1:14" ht="15.75">
      <c r="A1" s="42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189</v>
      </c>
      <c r="C4" s="43"/>
      <c r="D4" s="43"/>
      <c r="E4" s="43"/>
      <c r="F4" s="43"/>
      <c r="G4" s="43"/>
      <c r="H4" s="43"/>
    </row>
    <row r="5" spans="2:8" ht="12.75">
      <c r="B5" s="55" t="s">
        <v>190</v>
      </c>
      <c r="C5" s="28"/>
      <c r="D5" s="28"/>
      <c r="E5" s="28"/>
      <c r="F5" s="28"/>
      <c r="G5" s="28"/>
      <c r="H5" s="28"/>
    </row>
    <row r="6" ht="13.5" thickBot="1">
      <c r="B6" s="54" t="s">
        <v>192</v>
      </c>
    </row>
    <row r="7" spans="1:12" ht="13.5" thickBot="1">
      <c r="A7" s="21"/>
      <c r="B7" t="s">
        <v>2</v>
      </c>
      <c r="C7" s="44" t="s">
        <v>36</v>
      </c>
      <c r="D7" s="45"/>
      <c r="E7" s="45"/>
      <c r="F7" s="45"/>
      <c r="G7" s="45"/>
      <c r="H7" s="45"/>
      <c r="I7" s="45"/>
      <c r="J7" s="45"/>
      <c r="K7" s="46"/>
      <c r="L7" s="20"/>
    </row>
    <row r="8" spans="1:14" ht="13.5" thickBot="1">
      <c r="A8" s="4"/>
      <c r="B8" s="4"/>
      <c r="C8" s="44" t="s">
        <v>35</v>
      </c>
      <c r="D8" s="45"/>
      <c r="E8" s="46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0" t="s">
        <v>112</v>
      </c>
      <c r="N8" s="41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185</v>
      </c>
      <c r="M9" s="23" t="s">
        <v>186</v>
      </c>
      <c r="N9" s="23" t="s">
        <v>187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v>7538787</v>
      </c>
      <c r="D11" s="29">
        <v>900951</v>
      </c>
      <c r="E11" s="29">
        <f aca="true" t="shared" si="0" ref="E11:K11">SUM(E12+E37+E42+E44+E49)</f>
        <v>410065</v>
      </c>
      <c r="F11" s="29">
        <v>1218940</v>
      </c>
      <c r="G11" s="29">
        <v>708990</v>
      </c>
      <c r="H11" s="29">
        <f t="shared" si="0"/>
        <v>5050</v>
      </c>
      <c r="I11" s="29">
        <f t="shared" si="0"/>
        <v>10000</v>
      </c>
      <c r="J11" s="29">
        <v>0</v>
      </c>
      <c r="K11" s="29">
        <f t="shared" si="0"/>
        <v>0</v>
      </c>
      <c r="L11" s="29">
        <v>10792783</v>
      </c>
      <c r="M11" s="29">
        <v>10807444</v>
      </c>
      <c r="N11" s="29">
        <v>10822398</v>
      </c>
    </row>
    <row r="12" spans="1:14" ht="12.75">
      <c r="A12" s="10">
        <v>63</v>
      </c>
      <c r="B12" s="10" t="s">
        <v>9</v>
      </c>
      <c r="C12" s="29">
        <v>7538787</v>
      </c>
      <c r="D12" s="29">
        <f aca="true" t="shared" si="1" ref="D12:K12">SUM(D13:D36)</f>
        <v>0</v>
      </c>
      <c r="E12" s="29">
        <f t="shared" si="1"/>
        <v>0</v>
      </c>
      <c r="F12" s="29">
        <f t="shared" si="1"/>
        <v>1218940</v>
      </c>
      <c r="G12" s="29"/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v>8757727</v>
      </c>
      <c r="M12" s="29">
        <v>8757727</v>
      </c>
      <c r="N12" s="29">
        <v>8757727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2.75">
      <c r="A23" s="6">
        <v>63612</v>
      </c>
      <c r="B23" s="6" t="s">
        <v>172</v>
      </c>
      <c r="C23" s="30">
        <v>7538787</v>
      </c>
      <c r="D23" s="31"/>
      <c r="E23" s="31"/>
      <c r="F23" s="31">
        <v>1218940</v>
      </c>
      <c r="G23" s="29"/>
      <c r="H23" s="31"/>
      <c r="I23" s="31"/>
      <c r="J23" s="31"/>
      <c r="K23" s="31"/>
      <c r="L23" s="31">
        <f t="shared" si="2"/>
        <v>8757727</v>
      </c>
      <c r="M23" s="30">
        <v>8757727</v>
      </c>
      <c r="N23" s="30">
        <v>8757727</v>
      </c>
    </row>
    <row r="24" spans="1:14" ht="12.75">
      <c r="A24" s="6">
        <v>63613</v>
      </c>
      <c r="B24" s="6" t="s">
        <v>170</v>
      </c>
      <c r="C24" s="31"/>
      <c r="D24" s="31"/>
      <c r="E24" s="31"/>
      <c r="F24" s="31"/>
      <c r="G24" s="29"/>
      <c r="H24" s="31"/>
      <c r="I24" s="31"/>
      <c r="J24" s="31"/>
      <c r="K24" s="31"/>
      <c r="L24" s="31">
        <f t="shared" si="2"/>
        <v>0</v>
      </c>
      <c r="M24" s="30"/>
      <c r="N24" s="30"/>
    </row>
    <row r="25" spans="1:14" ht="12.75">
      <c r="A25" s="6">
        <v>63622</v>
      </c>
      <c r="B25" s="6" t="s">
        <v>176</v>
      </c>
      <c r="C25" s="31"/>
      <c r="D25" s="31"/>
      <c r="E25" s="31"/>
      <c r="F25" s="31"/>
      <c r="G25" s="29"/>
      <c r="H25" s="31"/>
      <c r="I25" s="31"/>
      <c r="J25" s="31"/>
      <c r="K25" s="31"/>
      <c r="L25" s="31">
        <f t="shared" si="2"/>
        <v>0</v>
      </c>
      <c r="M25" s="30"/>
      <c r="N25" s="30"/>
    </row>
    <row r="26" spans="1:14" ht="12.75">
      <c r="A26" s="6">
        <v>63623</v>
      </c>
      <c r="B26" s="6" t="s">
        <v>171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174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173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175</v>
      </c>
      <c r="C29" s="31"/>
      <c r="D29" s="31"/>
      <c r="E29" s="31"/>
      <c r="F29" s="31"/>
      <c r="G29" s="30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177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178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179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180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162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181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163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/>
      <c r="H37" s="29">
        <f t="shared" si="3"/>
        <v>5050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5050</v>
      </c>
      <c r="M37" s="29">
        <v>5151</v>
      </c>
      <c r="N37" s="29">
        <v>5254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6">
        <v>50</v>
      </c>
      <c r="I38" s="31"/>
      <c r="J38" s="31"/>
      <c r="K38" s="31"/>
      <c r="L38" s="31">
        <f t="shared" si="2"/>
        <v>50</v>
      </c>
      <c r="M38" s="30">
        <v>51</v>
      </c>
      <c r="N38" s="30">
        <v>52</v>
      </c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/>
      <c r="H39" s="6"/>
      <c r="I39" s="31"/>
      <c r="J39" s="31"/>
      <c r="K39" s="31"/>
      <c r="L39" s="31">
        <f t="shared" si="2"/>
        <v>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6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>
        <v>5000</v>
      </c>
      <c r="I41" s="31"/>
      <c r="J41" s="31"/>
      <c r="K41" s="31"/>
      <c r="L41" s="31">
        <f t="shared" si="2"/>
        <v>5000</v>
      </c>
      <c r="M41" s="30">
        <v>5100</v>
      </c>
      <c r="N41" s="30">
        <v>5202</v>
      </c>
    </row>
    <row r="42" spans="1:14" ht="12.75">
      <c r="A42" s="10">
        <v>65</v>
      </c>
      <c r="B42" s="10" t="s">
        <v>94</v>
      </c>
      <c r="C42" s="29">
        <f>SUM(C43+Q43)</f>
        <v>0</v>
      </c>
      <c r="D42" s="29">
        <f aca="true" t="shared" si="4" ref="D42:K42">SUM(D43+R43)</f>
        <v>0</v>
      </c>
      <c r="E42" s="29">
        <f t="shared" si="4"/>
        <v>0</v>
      </c>
      <c r="F42" s="29">
        <f t="shared" si="4"/>
        <v>0</v>
      </c>
      <c r="G42" s="29"/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v>708990</v>
      </c>
      <c r="M42" s="29">
        <v>723170</v>
      </c>
      <c r="N42" s="29">
        <v>737633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708990</v>
      </c>
      <c r="H43" s="31"/>
      <c r="I43" s="31"/>
      <c r="J43" s="31"/>
      <c r="K43" s="31"/>
      <c r="L43" s="31">
        <f t="shared" si="2"/>
        <v>708990</v>
      </c>
      <c r="M43" s="30">
        <v>723170</v>
      </c>
      <c r="N43" s="30">
        <v>737633</v>
      </c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/>
      <c r="H44" s="29">
        <f t="shared" si="5"/>
        <v>0</v>
      </c>
      <c r="I44" s="29">
        <f t="shared" si="5"/>
        <v>10000</v>
      </c>
      <c r="J44" s="29">
        <f t="shared" si="5"/>
        <v>0</v>
      </c>
      <c r="K44" s="29">
        <f t="shared" si="5"/>
        <v>0</v>
      </c>
      <c r="L44" s="32">
        <f t="shared" si="2"/>
        <v>10000</v>
      </c>
      <c r="M44" s="29">
        <v>10200</v>
      </c>
      <c r="N44" s="29">
        <v>10404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/>
      <c r="I46" s="31"/>
      <c r="J46" s="31"/>
      <c r="K46" s="31"/>
      <c r="L46" s="31">
        <f t="shared" si="2"/>
        <v>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10000</v>
      </c>
      <c r="J47" s="31"/>
      <c r="K47" s="31"/>
      <c r="L47" s="31">
        <f t="shared" si="2"/>
        <v>10000</v>
      </c>
      <c r="M47" s="30">
        <v>10200</v>
      </c>
      <c r="N47" s="30">
        <v>10404</v>
      </c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900951</v>
      </c>
      <c r="E49" s="29">
        <f t="shared" si="6"/>
        <v>410065</v>
      </c>
      <c r="F49" s="29">
        <f t="shared" si="6"/>
        <v>0</v>
      </c>
      <c r="G49" s="29"/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1311016</v>
      </c>
      <c r="M49" s="29">
        <v>1311016</v>
      </c>
      <c r="N49" s="29">
        <v>1311016</v>
      </c>
    </row>
    <row r="50" spans="1:14" ht="12.75">
      <c r="A50" s="6">
        <v>67111</v>
      </c>
      <c r="B50" s="6" t="s">
        <v>21</v>
      </c>
      <c r="C50" s="31"/>
      <c r="D50" s="31">
        <v>877432</v>
      </c>
      <c r="E50" s="31">
        <v>410065</v>
      </c>
      <c r="F50" s="31"/>
      <c r="G50" s="31"/>
      <c r="H50" s="31"/>
      <c r="I50" s="31"/>
      <c r="J50" s="31"/>
      <c r="K50" s="31"/>
      <c r="L50" s="31">
        <f t="shared" si="2"/>
        <v>1287497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>
        <v>23519</v>
      </c>
      <c r="E51" s="31"/>
      <c r="F51" s="31"/>
      <c r="G51" s="31"/>
      <c r="H51" s="31"/>
      <c r="I51" s="31"/>
      <c r="J51" s="31"/>
      <c r="K51" s="31"/>
      <c r="L51" s="31">
        <f t="shared" si="2"/>
        <v>23519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f>SUM(C54+P54)</f>
        <v>0</v>
      </c>
      <c r="D53" s="29">
        <f aca="true" t="shared" si="7" ref="D53:K53">SUM(D54+Q54)</f>
        <v>0</v>
      </c>
      <c r="E53" s="29">
        <f t="shared" si="7"/>
        <v>0</v>
      </c>
      <c r="F53" s="29">
        <f t="shared" si="7"/>
        <v>0</v>
      </c>
      <c r="G53" s="29"/>
      <c r="H53" s="29">
        <f t="shared" si="7"/>
        <v>0</v>
      </c>
      <c r="I53" s="29">
        <f t="shared" si="7"/>
        <v>0</v>
      </c>
      <c r="J53" s="29">
        <f t="shared" si="7"/>
        <v>9000</v>
      </c>
      <c r="K53" s="29">
        <f t="shared" si="7"/>
        <v>0</v>
      </c>
      <c r="L53" s="32">
        <f t="shared" si="2"/>
        <v>9000</v>
      </c>
      <c r="M53" s="29">
        <v>9180</v>
      </c>
      <c r="N53" s="29">
        <v>9364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/>
      <c r="H54" s="29">
        <f t="shared" si="8"/>
        <v>0</v>
      </c>
      <c r="I54" s="29">
        <f t="shared" si="8"/>
        <v>0</v>
      </c>
      <c r="J54" s="29">
        <f t="shared" si="8"/>
        <v>9000</v>
      </c>
      <c r="K54" s="29">
        <f t="shared" si="8"/>
        <v>0</v>
      </c>
      <c r="L54" s="32">
        <f t="shared" si="2"/>
        <v>9000</v>
      </c>
      <c r="M54" s="29">
        <v>9180</v>
      </c>
      <c r="N54" s="29">
        <v>9364</v>
      </c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9000</v>
      </c>
      <c r="K55" s="31"/>
      <c r="L55" s="31">
        <f t="shared" si="2"/>
        <v>9000</v>
      </c>
      <c r="M55" s="30">
        <v>9180</v>
      </c>
      <c r="N55" s="30">
        <v>9364</v>
      </c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>SUM(C59+Q59)</f>
        <v>0</v>
      </c>
      <c r="D58" s="29">
        <f aca="true" t="shared" si="9" ref="D58:N58">SUM(D59+R59)</f>
        <v>0</v>
      </c>
      <c r="E58" s="29">
        <f t="shared" si="9"/>
        <v>0</v>
      </c>
      <c r="F58" s="29">
        <f t="shared" si="9"/>
        <v>0</v>
      </c>
      <c r="G58" s="29"/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>
        <f t="shared" si="9"/>
        <v>0</v>
      </c>
      <c r="N58" s="29">
        <f t="shared" si="9"/>
        <v>0</v>
      </c>
    </row>
    <row r="59" spans="1:14" ht="12.75">
      <c r="A59" s="10">
        <v>84</v>
      </c>
      <c r="B59" s="10" t="s">
        <v>135</v>
      </c>
      <c r="C59" s="29">
        <f>SUM(C60+P60)</f>
        <v>0</v>
      </c>
      <c r="D59" s="29">
        <f aca="true" t="shared" si="10" ref="D59:K59">SUM(D60+Q60)</f>
        <v>0</v>
      </c>
      <c r="E59" s="29">
        <f t="shared" si="10"/>
        <v>0</v>
      </c>
      <c r="F59" s="29">
        <f t="shared" si="10"/>
        <v>0</v>
      </c>
      <c r="G59" s="29"/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K62">SUM(C11+C53+C58)</f>
        <v>7538787</v>
      </c>
      <c r="D62" s="29">
        <v>900951</v>
      </c>
      <c r="E62" s="29">
        <f t="shared" si="11"/>
        <v>410065</v>
      </c>
      <c r="F62" s="29">
        <f t="shared" si="11"/>
        <v>1218940</v>
      </c>
      <c r="G62" s="29">
        <v>708990</v>
      </c>
      <c r="H62" s="29">
        <f t="shared" si="11"/>
        <v>5050</v>
      </c>
      <c r="I62" s="29">
        <f t="shared" si="11"/>
        <v>10000</v>
      </c>
      <c r="J62" s="29">
        <f t="shared" si="11"/>
        <v>9000</v>
      </c>
      <c r="K62" s="29">
        <f t="shared" si="11"/>
        <v>0</v>
      </c>
      <c r="L62" s="29">
        <v>10801783</v>
      </c>
      <c r="M62" s="29">
        <v>10816444</v>
      </c>
      <c r="N62" s="29">
        <v>10831398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51" t="s">
        <v>156</v>
      </c>
      <c r="B65" s="52"/>
      <c r="C65" s="5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v>877432</v>
      </c>
      <c r="E72" s="29"/>
      <c r="F72" s="29"/>
      <c r="G72" s="29"/>
      <c r="H72" s="29"/>
      <c r="I72" s="29"/>
      <c r="J72" s="29"/>
      <c r="K72" s="29"/>
      <c r="L72" s="29">
        <v>877432</v>
      </c>
      <c r="M72" s="29">
        <v>877432</v>
      </c>
      <c r="N72" s="29">
        <v>877432</v>
      </c>
    </row>
    <row r="73" spans="1:14" ht="12.75">
      <c r="A73" s="10">
        <v>31</v>
      </c>
      <c r="B73" s="10" t="s">
        <v>27</v>
      </c>
      <c r="C73" s="29"/>
      <c r="D73" s="10"/>
      <c r="E73" s="29"/>
      <c r="F73" s="29"/>
      <c r="G73" s="29"/>
      <c r="H73" s="29"/>
      <c r="I73" s="29"/>
      <c r="J73" s="29"/>
      <c r="K73" s="29"/>
      <c r="L73" s="29">
        <f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6"/>
      <c r="E74" s="31"/>
      <c r="F74" s="31"/>
      <c r="G74" s="29"/>
      <c r="H74" s="29"/>
      <c r="I74" s="29"/>
      <c r="J74" s="29"/>
      <c r="K74" s="29"/>
      <c r="L74" s="30">
        <f>SUM(D74+F74)</f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6"/>
      <c r="E75" s="31"/>
      <c r="F75" s="31"/>
      <c r="G75" s="29"/>
      <c r="H75" s="29"/>
      <c r="I75" s="29"/>
      <c r="J75" s="29"/>
      <c r="K75" s="29"/>
      <c r="L75" s="30">
        <f>SUM(D75+F75)</f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6"/>
      <c r="E76" s="31"/>
      <c r="F76" s="31"/>
      <c r="G76" s="29"/>
      <c r="H76" s="29"/>
      <c r="I76" s="29"/>
      <c r="J76" s="29"/>
      <c r="K76" s="29"/>
      <c r="L76" s="30">
        <f>SUM(D76+F76)</f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6"/>
      <c r="E77" s="31"/>
      <c r="F77" s="31"/>
      <c r="G77" s="29"/>
      <c r="H77" s="29"/>
      <c r="I77" s="29"/>
      <c r="J77" s="29"/>
      <c r="K77" s="29"/>
      <c r="L77" s="30">
        <f>SUM(D77+F77)</f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v>869192</v>
      </c>
      <c r="E78" s="29"/>
      <c r="F78" s="29"/>
      <c r="G78" s="29"/>
      <c r="H78" s="29"/>
      <c r="I78" s="29"/>
      <c r="J78" s="29"/>
      <c r="K78" s="29"/>
      <c r="L78" s="29">
        <v>869192</v>
      </c>
      <c r="M78" s="29">
        <v>869192</v>
      </c>
      <c r="N78" s="29">
        <v>869192</v>
      </c>
    </row>
    <row r="79" spans="1:14" ht="12.75">
      <c r="A79" s="6">
        <v>32119</v>
      </c>
      <c r="B79" s="6" t="s">
        <v>96</v>
      </c>
      <c r="C79" s="31"/>
      <c r="D79" s="31">
        <v>10650</v>
      </c>
      <c r="E79" s="31"/>
      <c r="F79" s="31"/>
      <c r="G79" s="29"/>
      <c r="H79" s="29"/>
      <c r="I79" s="29"/>
      <c r="J79" s="29"/>
      <c r="K79" s="29"/>
      <c r="L79" s="30">
        <v>10650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6"/>
      <c r="E80" s="31"/>
      <c r="F80" s="31"/>
      <c r="G80" s="29"/>
      <c r="H80" s="29"/>
      <c r="I80" s="29"/>
      <c r="J80" s="29"/>
      <c r="K80" s="29"/>
      <c r="L80" s="30">
        <f>SUM(D80+F80)</f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150</v>
      </c>
      <c r="E81" s="31"/>
      <c r="F81" s="31"/>
      <c r="G81" s="29"/>
      <c r="H81" s="29"/>
      <c r="I81" s="29"/>
      <c r="J81" s="29"/>
      <c r="K81" s="29"/>
      <c r="L81" s="30">
        <v>150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6"/>
      <c r="E82" s="31"/>
      <c r="F82" s="31"/>
      <c r="G82" s="29"/>
      <c r="H82" s="29"/>
      <c r="I82" s="29"/>
      <c r="J82" s="29"/>
      <c r="K82" s="29"/>
      <c r="L82" s="30">
        <f>SUM(D82+F82)</f>
        <v>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8500</v>
      </c>
      <c r="E83" s="31"/>
      <c r="F83" s="31"/>
      <c r="G83" s="29"/>
      <c r="H83" s="29"/>
      <c r="I83" s="29"/>
      <c r="J83" s="29"/>
      <c r="K83" s="29"/>
      <c r="L83" s="30">
        <v>8500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45241</v>
      </c>
      <c r="E84" s="31"/>
      <c r="F84" s="31"/>
      <c r="G84" s="29"/>
      <c r="H84" s="29"/>
      <c r="I84" s="29"/>
      <c r="J84" s="29"/>
      <c r="K84" s="29"/>
      <c r="L84" s="30">
        <v>45241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6"/>
      <c r="E85" s="31"/>
      <c r="F85" s="31"/>
      <c r="G85" s="29"/>
      <c r="H85" s="29"/>
      <c r="I85" s="29"/>
      <c r="J85" s="29"/>
      <c r="K85" s="29"/>
      <c r="L85" s="30">
        <f>SUM(D85+F85)</f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77850</v>
      </c>
      <c r="E86" s="31"/>
      <c r="F86" s="31"/>
      <c r="G86" s="29"/>
      <c r="H86" s="29"/>
      <c r="I86" s="29"/>
      <c r="J86" s="29"/>
      <c r="K86" s="29"/>
      <c r="L86" s="30">
        <v>77850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0">
        <v>115001</v>
      </c>
      <c r="E87" s="31"/>
      <c r="F87" s="31"/>
      <c r="G87" s="29"/>
      <c r="H87" s="29"/>
      <c r="I87" s="29"/>
      <c r="J87" s="29"/>
      <c r="K87" s="29"/>
      <c r="L87" s="30">
        <v>115001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2000</v>
      </c>
      <c r="E88" s="31"/>
      <c r="F88" s="31"/>
      <c r="G88" s="29"/>
      <c r="H88" s="29"/>
      <c r="I88" s="29"/>
      <c r="J88" s="29"/>
      <c r="K88" s="29"/>
      <c r="L88" s="30">
        <v>2000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6"/>
      <c r="E89" s="31"/>
      <c r="F89" s="31"/>
      <c r="G89" s="29"/>
      <c r="H89" s="29"/>
      <c r="I89" s="29"/>
      <c r="J89" s="29"/>
      <c r="K89" s="29"/>
      <c r="L89" s="30">
        <f>SUM(D89+F89)</f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9500</v>
      </c>
      <c r="E90" s="31"/>
      <c r="F90" s="31"/>
      <c r="G90" s="29"/>
      <c r="H90" s="29"/>
      <c r="I90" s="29"/>
      <c r="J90" s="29"/>
      <c r="K90" s="29"/>
      <c r="L90" s="30">
        <v>9500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10000</v>
      </c>
      <c r="E91" s="31"/>
      <c r="F91" s="31"/>
      <c r="G91" s="31"/>
      <c r="H91" s="31"/>
      <c r="I91" s="31"/>
      <c r="J91" s="31"/>
      <c r="K91" s="31"/>
      <c r="L91" s="30">
        <v>10000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6"/>
      <c r="E92" s="31"/>
      <c r="F92" s="31"/>
      <c r="G92" s="31"/>
      <c r="H92" s="31"/>
      <c r="I92" s="31"/>
      <c r="J92" s="31"/>
      <c r="K92" s="31"/>
      <c r="L92" s="30">
        <f>SUM(D92+F92)</f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4120</v>
      </c>
      <c r="E93" s="31"/>
      <c r="F93" s="31"/>
      <c r="G93" s="31"/>
      <c r="H93" s="31"/>
      <c r="I93" s="31"/>
      <c r="J93" s="31"/>
      <c r="K93" s="31"/>
      <c r="L93" s="30">
        <v>4120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35448</v>
      </c>
      <c r="E94" s="31"/>
      <c r="F94" s="31"/>
      <c r="G94" s="31"/>
      <c r="H94" s="31"/>
      <c r="I94" s="31"/>
      <c r="J94" s="31"/>
      <c r="K94" s="31"/>
      <c r="L94" s="30">
        <v>35448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2575</v>
      </c>
      <c r="E95" s="31"/>
      <c r="F95" s="31"/>
      <c r="G95" s="31"/>
      <c r="H95" s="31"/>
      <c r="I95" s="31"/>
      <c r="J95" s="31"/>
      <c r="K95" s="31"/>
      <c r="L95" s="30">
        <v>2575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432765</v>
      </c>
      <c r="E96" s="31"/>
      <c r="F96" s="31"/>
      <c r="G96" s="31"/>
      <c r="H96" s="31"/>
      <c r="I96" s="31"/>
      <c r="J96" s="31"/>
      <c r="K96" s="31"/>
      <c r="L96" s="30">
        <v>432765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21900</v>
      </c>
      <c r="E97" s="31"/>
      <c r="F97" s="31"/>
      <c r="G97" s="31"/>
      <c r="H97" s="31"/>
      <c r="I97" s="31"/>
      <c r="J97" s="31"/>
      <c r="K97" s="31"/>
      <c r="L97" s="30">
        <v>21900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/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30500</v>
      </c>
      <c r="E99" s="31"/>
      <c r="F99" s="31"/>
      <c r="G99" s="31"/>
      <c r="H99" s="31"/>
      <c r="I99" s="31"/>
      <c r="J99" s="31"/>
      <c r="K99" s="31"/>
      <c r="L99" s="30">
        <v>30500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6">
        <v>3500</v>
      </c>
      <c r="E100" s="31"/>
      <c r="F100" s="31"/>
      <c r="G100" s="31"/>
      <c r="H100" s="31"/>
      <c r="I100" s="31"/>
      <c r="J100" s="31"/>
      <c r="K100" s="31"/>
      <c r="L100" s="30">
        <v>3500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0">
        <f>SUM(D101+F101)</f>
        <v>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7000</v>
      </c>
      <c r="E102" s="31"/>
      <c r="F102" s="31"/>
      <c r="G102" s="31"/>
      <c r="H102" s="31"/>
      <c r="I102" s="31"/>
      <c r="J102" s="31"/>
      <c r="K102" s="31"/>
      <c r="L102" s="30">
        <v>7000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6"/>
      <c r="E103" s="31"/>
      <c r="F103" s="31"/>
      <c r="G103" s="31"/>
      <c r="H103" s="31"/>
      <c r="I103" s="31"/>
      <c r="J103" s="31"/>
      <c r="K103" s="31"/>
      <c r="L103" s="30">
        <f>SUM(D103+F103)</f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6"/>
      <c r="E104" s="31"/>
      <c r="F104" s="31"/>
      <c r="G104" s="31"/>
      <c r="H104" s="31"/>
      <c r="I104" s="31"/>
      <c r="J104" s="31"/>
      <c r="K104" s="31"/>
      <c r="L104" s="30">
        <f>SUM(D104+F104)</f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0"/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12845</v>
      </c>
      <c r="E106" s="31"/>
      <c r="F106" s="31"/>
      <c r="G106" s="31"/>
      <c r="H106" s="31"/>
      <c r="I106" s="31"/>
      <c r="J106" s="31"/>
      <c r="K106" s="31"/>
      <c r="L106" s="30">
        <v>12845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0"/>
      <c r="E107" s="31"/>
      <c r="F107" s="31"/>
      <c r="G107" s="31"/>
      <c r="H107" s="31"/>
      <c r="I107" s="31"/>
      <c r="J107" s="31"/>
      <c r="K107" s="31"/>
      <c r="L107" s="30"/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/>
      <c r="M108" s="31"/>
      <c r="N108" s="31"/>
    </row>
    <row r="109" spans="1:14" ht="12.75">
      <c r="A109" s="6">
        <v>32412</v>
      </c>
      <c r="B109" s="6" t="s">
        <v>85</v>
      </c>
      <c r="C109" s="31"/>
      <c r="D109" s="6"/>
      <c r="E109" s="31"/>
      <c r="F109" s="31"/>
      <c r="G109" s="31"/>
      <c r="H109" s="31"/>
      <c r="I109" s="31"/>
      <c r="J109" s="31"/>
      <c r="K109" s="31"/>
      <c r="L109" s="30">
        <f>SUM(D109+F109)</f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10841</v>
      </c>
      <c r="E110" s="31"/>
      <c r="F110" s="31"/>
      <c r="G110" s="31"/>
      <c r="H110" s="31"/>
      <c r="I110" s="31"/>
      <c r="J110" s="31"/>
      <c r="K110" s="31"/>
      <c r="L110" s="30">
        <v>10841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>
        <v>11437</v>
      </c>
      <c r="E111" s="31"/>
      <c r="F111" s="31"/>
      <c r="G111" s="31"/>
      <c r="H111" s="31"/>
      <c r="I111" s="31"/>
      <c r="J111" s="31"/>
      <c r="K111" s="31"/>
      <c r="L111" s="30">
        <v>11437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4000</v>
      </c>
      <c r="E112" s="31"/>
      <c r="F112" s="31"/>
      <c r="G112" s="31"/>
      <c r="H112" s="31"/>
      <c r="I112" s="31"/>
      <c r="J112" s="31"/>
      <c r="K112" s="31"/>
      <c r="L112" s="30">
        <v>4000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1236</v>
      </c>
      <c r="E113" s="31"/>
      <c r="F113" s="31"/>
      <c r="G113" s="31"/>
      <c r="H113" s="31"/>
      <c r="I113" s="31"/>
      <c r="J113" s="31"/>
      <c r="K113" s="31"/>
      <c r="L113" s="30">
        <v>1236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5700</v>
      </c>
      <c r="E114" s="31"/>
      <c r="F114" s="31"/>
      <c r="G114" s="31"/>
      <c r="H114" s="31"/>
      <c r="I114" s="31"/>
      <c r="J114" s="31"/>
      <c r="K114" s="31"/>
      <c r="L114" s="30">
        <f>SUM(D114+F114)</f>
        <v>5700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6433</v>
      </c>
      <c r="E115" s="31"/>
      <c r="F115" s="31"/>
      <c r="G115" s="31"/>
      <c r="H115" s="31"/>
      <c r="I115" s="31"/>
      <c r="J115" s="31"/>
      <c r="K115" s="31"/>
      <c r="L115" s="30">
        <v>6433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32">
        <v>8240</v>
      </c>
      <c r="E116" s="29"/>
      <c r="F116" s="29"/>
      <c r="G116" s="29"/>
      <c r="H116" s="29"/>
      <c r="I116" s="29"/>
      <c r="J116" s="29"/>
      <c r="K116" s="29"/>
      <c r="L116" s="29">
        <f>SUM(D116+F116)</f>
        <v>8240</v>
      </c>
      <c r="M116" s="29">
        <v>8240</v>
      </c>
      <c r="N116" s="29">
        <v>8240</v>
      </c>
    </row>
    <row r="117" spans="1:14" ht="12.75">
      <c r="A117" s="6">
        <v>34311</v>
      </c>
      <c r="B117" s="6" t="s">
        <v>64</v>
      </c>
      <c r="C117" s="31"/>
      <c r="D117" s="31">
        <v>8240</v>
      </c>
      <c r="E117" s="31"/>
      <c r="F117" s="31"/>
      <c r="G117" s="31"/>
      <c r="H117" s="31"/>
      <c r="I117" s="31"/>
      <c r="J117" s="31"/>
      <c r="K117" s="31"/>
      <c r="L117" s="30">
        <v>8240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0"/>
      <c r="E118" s="31"/>
      <c r="F118" s="31"/>
      <c r="G118" s="31"/>
      <c r="H118" s="31"/>
      <c r="I118" s="31"/>
      <c r="J118" s="31"/>
      <c r="K118" s="31"/>
      <c r="L118" s="30"/>
      <c r="M118" s="31"/>
      <c r="N118" s="31"/>
    </row>
    <row r="119" spans="1:14" ht="12.75">
      <c r="A119" s="6">
        <v>34349</v>
      </c>
      <c r="B119" s="6" t="s">
        <v>88</v>
      </c>
      <c r="C119" s="31"/>
      <c r="D119" s="6"/>
      <c r="E119" s="31"/>
      <c r="F119" s="31"/>
      <c r="G119" s="31"/>
      <c r="H119" s="31"/>
      <c r="I119" s="31"/>
      <c r="J119" s="31"/>
      <c r="K119" s="31"/>
      <c r="L119" s="30">
        <f>SUM(D119+F119)</f>
        <v>0</v>
      </c>
      <c r="M119" s="31"/>
      <c r="N119" s="31"/>
    </row>
    <row r="120" spans="1:14" ht="12.75">
      <c r="A120" s="6"/>
      <c r="B120" s="6"/>
      <c r="C120" s="31"/>
      <c r="D120" s="6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v>877432</v>
      </c>
      <c r="E121" s="29"/>
      <c r="F121" s="29"/>
      <c r="G121" s="29"/>
      <c r="H121" s="29"/>
      <c r="I121" s="29"/>
      <c r="J121" s="29"/>
      <c r="K121" s="29"/>
      <c r="L121" s="29">
        <v>877432</v>
      </c>
      <c r="M121" s="32">
        <v>877432</v>
      </c>
      <c r="N121" s="32">
        <v>877432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v>23519</v>
      </c>
      <c r="E128" s="29"/>
      <c r="F128" s="31"/>
      <c r="G128" s="31"/>
      <c r="H128" s="31"/>
      <c r="I128" s="31"/>
      <c r="J128" s="31"/>
      <c r="K128" s="31"/>
      <c r="L128" s="32">
        <f>SUM(D128+F128)</f>
        <v>23519</v>
      </c>
      <c r="M128" s="32">
        <v>23519</v>
      </c>
      <c r="N128" s="32">
        <v>23519</v>
      </c>
    </row>
    <row r="129" spans="1:14" ht="12.75">
      <c r="A129" s="10">
        <v>42</v>
      </c>
      <c r="B129" s="10" t="s">
        <v>115</v>
      </c>
      <c r="C129" s="29"/>
      <c r="D129" s="29">
        <v>23519</v>
      </c>
      <c r="E129" s="29"/>
      <c r="F129" s="31"/>
      <c r="G129" s="31"/>
      <c r="H129" s="31"/>
      <c r="I129" s="31"/>
      <c r="J129" s="31"/>
      <c r="K129" s="31"/>
      <c r="L129" s="32">
        <f>SUM(D129+F129)</f>
        <v>23519</v>
      </c>
      <c r="M129" s="32">
        <v>23519</v>
      </c>
      <c r="N129" s="32">
        <v>23519</v>
      </c>
    </row>
    <row r="130" spans="1:14" ht="12.75">
      <c r="A130" s="6">
        <v>42273</v>
      </c>
      <c r="B130" s="6" t="s">
        <v>100</v>
      </c>
      <c r="C130" s="31"/>
      <c r="D130" s="30">
        <v>21519</v>
      </c>
      <c r="E130" s="30"/>
      <c r="F130" s="31"/>
      <c r="G130" s="31"/>
      <c r="H130" s="31"/>
      <c r="I130" s="31"/>
      <c r="J130" s="31"/>
      <c r="K130" s="31"/>
      <c r="L130" s="30">
        <f>SUM(D130+F130)</f>
        <v>21519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0">
        <v>2000</v>
      </c>
      <c r="E131" s="30"/>
      <c r="F131" s="31"/>
      <c r="G131" s="31"/>
      <c r="H131" s="31"/>
      <c r="I131" s="31"/>
      <c r="J131" s="31"/>
      <c r="K131" s="31"/>
      <c r="L131" s="30">
        <f>SUM(D131+F131)</f>
        <v>2000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6"/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>
        <v>23519</v>
      </c>
      <c r="E133" s="29"/>
      <c r="F133" s="31"/>
      <c r="G133" s="31"/>
      <c r="H133" s="31"/>
      <c r="I133" s="31"/>
      <c r="J133" s="31"/>
      <c r="K133" s="31"/>
      <c r="L133" s="32">
        <f>SUM(L128+Q132)</f>
        <v>23519</v>
      </c>
      <c r="M133" s="32">
        <v>23519</v>
      </c>
      <c r="N133" s="32">
        <v>23519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SUM(D139+P140)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>
        <f>SUM(M139+Q139)</f>
        <v>0</v>
      </c>
      <c r="N138" s="32">
        <f>SUM(N139+R139)</f>
        <v>0</v>
      </c>
    </row>
    <row r="139" spans="1:14" ht="12.75">
      <c r="A139" s="10">
        <v>32</v>
      </c>
      <c r="B139" s="10" t="s">
        <v>32</v>
      </c>
      <c r="C139" s="29"/>
      <c r="D139" s="29">
        <f>SUM(D140+P139)</f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2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0">
        <f t="shared" si="12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2"/>
        <v>0</v>
      </c>
      <c r="M141" s="32">
        <f>SUM(M142+M145)</f>
        <v>0</v>
      </c>
      <c r="N141" s="32">
        <f>SUM(N142+N145)</f>
        <v>0</v>
      </c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2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2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2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2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0">
        <f t="shared" si="12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2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f>SUM(D138+D141)</f>
        <v>0</v>
      </c>
      <c r="E149" s="29"/>
      <c r="F149" s="31"/>
      <c r="G149" s="31"/>
      <c r="H149" s="31"/>
      <c r="I149" s="31"/>
      <c r="J149" s="31"/>
      <c r="K149" s="31"/>
      <c r="L149" s="32">
        <f>SUM(L138+L141)</f>
        <v>0</v>
      </c>
      <c r="M149" s="32">
        <f>SUM(M138+M141)</f>
        <v>0</v>
      </c>
      <c r="N149" s="32">
        <f>SUM(N138+N141)</f>
        <v>0</v>
      </c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f>SUM(D121+D133+D149)</f>
        <v>900951</v>
      </c>
      <c r="E151" s="29"/>
      <c r="F151" s="31"/>
      <c r="G151" s="31"/>
      <c r="H151" s="31"/>
      <c r="I151" s="31"/>
      <c r="J151" s="31"/>
      <c r="K151" s="31"/>
      <c r="L151" s="32">
        <f>SUM(L121+L133+L149)</f>
        <v>900951</v>
      </c>
      <c r="M151" s="32">
        <f>SUM(M121+M133+M149)</f>
        <v>900951</v>
      </c>
      <c r="N151" s="32">
        <f>SUM(N121+N133+N149)</f>
        <v>900951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160</v>
      </c>
      <c r="C160" s="48"/>
      <c r="D160" s="48"/>
    </row>
    <row r="161" ht="12.75">
      <c r="B161" s="4" t="s">
        <v>161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7538787</v>
      </c>
      <c r="D164" s="29"/>
      <c r="E164" s="32">
        <v>410065</v>
      </c>
      <c r="F164" s="29">
        <v>1218940</v>
      </c>
      <c r="G164" s="29">
        <v>708990</v>
      </c>
      <c r="H164" s="29">
        <f>SUM(H165+H171+H218)</f>
        <v>2000</v>
      </c>
      <c r="I164" s="29">
        <f>SUM(I165+I171+I218)</f>
        <v>0</v>
      </c>
      <c r="J164" s="29">
        <f>SUM(J165+J171+J218)</f>
        <v>9000</v>
      </c>
      <c r="K164" s="29">
        <f>SUM(K165+K171+K218)</f>
        <v>0</v>
      </c>
      <c r="L164" s="29">
        <v>9887782</v>
      </c>
      <c r="M164" s="29">
        <v>9887782</v>
      </c>
      <c r="N164" s="29">
        <v>9887782</v>
      </c>
    </row>
    <row r="165" spans="1:14" ht="12.75">
      <c r="A165" s="10">
        <v>31</v>
      </c>
      <c r="B165" s="10" t="s">
        <v>27</v>
      </c>
      <c r="C165" s="29">
        <f>SUM(C166:C170)</f>
        <v>6877184</v>
      </c>
      <c r="D165" s="29"/>
      <c r="E165" s="32">
        <v>57399</v>
      </c>
      <c r="F165" s="29">
        <f aca="true" t="shared" si="13" ref="F165:K165">SUM(F166:F170)</f>
        <v>1131110</v>
      </c>
      <c r="G165" s="29">
        <v>55030</v>
      </c>
      <c r="H165" s="29">
        <f t="shared" si="13"/>
        <v>0</v>
      </c>
      <c r="I165" s="29">
        <f t="shared" si="13"/>
        <v>0</v>
      </c>
      <c r="J165" s="29">
        <f t="shared" si="13"/>
        <v>0</v>
      </c>
      <c r="K165" s="29">
        <f t="shared" si="13"/>
        <v>0</v>
      </c>
      <c r="L165" s="29">
        <f>SUM(C165+E165+F165+G165+H165+I165+J165+K165)</f>
        <v>8120723</v>
      </c>
      <c r="M165" s="29"/>
      <c r="N165" s="29"/>
    </row>
    <row r="166" spans="1:14" ht="12.75">
      <c r="A166" s="6">
        <v>31111</v>
      </c>
      <c r="B166" s="6" t="s">
        <v>28</v>
      </c>
      <c r="C166" s="31">
        <v>5679877</v>
      </c>
      <c r="D166" s="31"/>
      <c r="E166" s="31">
        <v>9600</v>
      </c>
      <c r="F166" s="31">
        <v>936575</v>
      </c>
      <c r="G166" s="31">
        <v>47230</v>
      </c>
      <c r="H166" s="29"/>
      <c r="I166" s="29"/>
      <c r="J166" s="29"/>
      <c r="K166" s="29"/>
      <c r="L166" s="29">
        <f>SUM(C166+E166+F166+G166+H166+I166+J166+K166)</f>
        <v>6673282</v>
      </c>
      <c r="M166" s="31"/>
      <c r="N166" s="31"/>
    </row>
    <row r="167" spans="1:14" ht="12.75">
      <c r="A167" s="6">
        <v>31219</v>
      </c>
      <c r="B167" s="6" t="s">
        <v>29</v>
      </c>
      <c r="C167" s="31">
        <v>226467</v>
      </c>
      <c r="D167" s="31"/>
      <c r="E167" s="31">
        <v>3500</v>
      </c>
      <c r="F167" s="31">
        <v>40000</v>
      </c>
      <c r="G167" s="6"/>
      <c r="H167" s="29"/>
      <c r="I167" s="29"/>
      <c r="J167" s="29"/>
      <c r="K167" s="29"/>
      <c r="L167" s="29">
        <f>SUM(C167+E167+F167)</f>
        <v>269967</v>
      </c>
      <c r="M167" s="31"/>
      <c r="N167" s="31"/>
    </row>
    <row r="168" spans="1:14" ht="12.75">
      <c r="A168" s="6">
        <v>31219</v>
      </c>
      <c r="B168" s="6" t="s">
        <v>158</v>
      </c>
      <c r="C168" s="31"/>
      <c r="D168" s="31"/>
      <c r="E168" s="31">
        <v>36665</v>
      </c>
      <c r="F168" s="31"/>
      <c r="G168" s="6"/>
      <c r="H168" s="29"/>
      <c r="I168" s="29"/>
      <c r="J168" s="29"/>
      <c r="K168" s="29"/>
      <c r="L168" s="29">
        <f aca="true" t="shared" si="14" ref="L168:L228">SUM(C168+E168+G168+H168+I168+J168+K168)</f>
        <v>36665</v>
      </c>
      <c r="M168" s="31"/>
      <c r="N168" s="31"/>
    </row>
    <row r="169" spans="1:14" ht="12.75">
      <c r="A169" s="6">
        <v>31321</v>
      </c>
      <c r="B169" s="6" t="s">
        <v>30</v>
      </c>
      <c r="C169" s="31">
        <v>970840</v>
      </c>
      <c r="D169" s="31"/>
      <c r="E169" s="30">
        <v>7634</v>
      </c>
      <c r="F169" s="31">
        <v>154535</v>
      </c>
      <c r="G169" s="31">
        <v>7800</v>
      </c>
      <c r="H169" s="29"/>
      <c r="I169" s="29"/>
      <c r="J169" s="29"/>
      <c r="K169" s="29"/>
      <c r="L169" s="29">
        <f>SUM(C169+E169+F169+G169+H169+I169+J169+K169)</f>
        <v>1140809</v>
      </c>
      <c r="M169" s="31"/>
      <c r="N169" s="31"/>
    </row>
    <row r="170" spans="1:14" ht="12.75">
      <c r="A170" s="6">
        <v>31332</v>
      </c>
      <c r="B170" s="6" t="s">
        <v>31</v>
      </c>
      <c r="C170" s="31"/>
      <c r="D170" s="31"/>
      <c r="E170" s="6"/>
      <c r="F170" s="31"/>
      <c r="G170" s="6"/>
      <c r="H170" s="29"/>
      <c r="I170" s="29"/>
      <c r="J170" s="29"/>
      <c r="K170" s="29"/>
      <c r="L170" s="29"/>
      <c r="M170" s="31"/>
      <c r="N170" s="31"/>
    </row>
    <row r="171" spans="1:14" ht="12.75">
      <c r="A171" s="10">
        <v>32</v>
      </c>
      <c r="B171" s="10" t="s">
        <v>32</v>
      </c>
      <c r="C171" s="29">
        <f aca="true" t="shared" si="15" ref="C171:K171">SUM(C172:C217)</f>
        <v>380366</v>
      </c>
      <c r="D171" s="29">
        <f t="shared" si="15"/>
        <v>0</v>
      </c>
      <c r="E171" s="32">
        <v>352666</v>
      </c>
      <c r="F171" s="29">
        <v>78800</v>
      </c>
      <c r="G171" s="29">
        <v>649960</v>
      </c>
      <c r="H171" s="29">
        <f t="shared" si="15"/>
        <v>2000</v>
      </c>
      <c r="I171" s="29">
        <f t="shared" si="15"/>
        <v>0</v>
      </c>
      <c r="J171" s="29">
        <f t="shared" si="15"/>
        <v>9000</v>
      </c>
      <c r="K171" s="29">
        <f t="shared" si="15"/>
        <v>0</v>
      </c>
      <c r="L171" s="29">
        <f>SUM(C171+E171+F171+G171+H171+I171+J171+K171)</f>
        <v>1472792</v>
      </c>
      <c r="M171" s="29"/>
      <c r="N171" s="29"/>
    </row>
    <row r="172" spans="1:14" ht="12.75">
      <c r="A172" s="6">
        <v>32119</v>
      </c>
      <c r="B172" s="6" t="s">
        <v>96</v>
      </c>
      <c r="C172" s="30"/>
      <c r="D172" s="30"/>
      <c r="E172" s="6"/>
      <c r="F172" s="30"/>
      <c r="G172" s="31">
        <v>10000</v>
      </c>
      <c r="H172" s="30"/>
      <c r="I172" s="30"/>
      <c r="J172" s="30">
        <v>9000</v>
      </c>
      <c r="K172" s="30"/>
      <c r="L172" s="29">
        <f>SUM(C172+E172+F172+G172+H172+I172+J172+K172)</f>
        <v>19000</v>
      </c>
      <c r="M172" s="31">
        <v>9180</v>
      </c>
      <c r="N172" s="31">
        <v>9364</v>
      </c>
    </row>
    <row r="173" spans="1:14" ht="12.75">
      <c r="A173" s="6">
        <v>32121</v>
      </c>
      <c r="B173" s="6" t="s">
        <v>81</v>
      </c>
      <c r="C173" s="31">
        <v>316103</v>
      </c>
      <c r="D173" s="30"/>
      <c r="E173" s="6"/>
      <c r="F173" s="30">
        <v>11000</v>
      </c>
      <c r="G173" s="31">
        <v>23000</v>
      </c>
      <c r="H173" s="30"/>
      <c r="I173" s="30"/>
      <c r="J173" s="30"/>
      <c r="K173" s="30"/>
      <c r="L173" s="29">
        <f>SUM(C173+E173+F173+G173+H173+I173+J173+K173)</f>
        <v>350103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6"/>
      <c r="F174" s="30"/>
      <c r="G174" s="31">
        <v>1500</v>
      </c>
      <c r="H174" s="30"/>
      <c r="I174" s="30"/>
      <c r="J174" s="30"/>
      <c r="K174" s="30"/>
      <c r="L174" s="29">
        <f>SUM(C174+E174+F174+G174+H174+I174+J174+K174)</f>
        <v>1500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6"/>
      <c r="F175" s="30"/>
      <c r="G175" s="6"/>
      <c r="H175" s="30"/>
      <c r="I175" s="30"/>
      <c r="J175" s="30"/>
      <c r="K175" s="30"/>
      <c r="L175" s="29">
        <f t="shared" si="14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>
        <v>1000</v>
      </c>
      <c r="D176" s="30"/>
      <c r="E176" s="6"/>
      <c r="F176" s="30">
        <v>4000</v>
      </c>
      <c r="G176" s="6"/>
      <c r="H176" s="30"/>
      <c r="I176" s="30"/>
      <c r="J176" s="30"/>
      <c r="K176" s="30"/>
      <c r="L176" s="29">
        <f aca="true" t="shared" si="16" ref="L176:L181">SUM(C176+E176+F176+G176+H176+I176+J176+K176)</f>
        <v>5000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6"/>
      <c r="F177" s="30">
        <v>21000</v>
      </c>
      <c r="G177" s="31">
        <v>30000</v>
      </c>
      <c r="H177" s="30"/>
      <c r="I177" s="30"/>
      <c r="J177" s="30"/>
      <c r="K177" s="30"/>
      <c r="L177" s="29">
        <f t="shared" si="16"/>
        <v>51000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6"/>
      <c r="F178" s="30"/>
      <c r="G178" s="31">
        <v>420000</v>
      </c>
      <c r="H178" s="30"/>
      <c r="I178" s="30"/>
      <c r="J178" s="30"/>
      <c r="K178" s="30"/>
      <c r="L178" s="29">
        <f t="shared" si="16"/>
        <v>420000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6"/>
      <c r="F179" s="30"/>
      <c r="G179" s="31">
        <v>7000</v>
      </c>
      <c r="H179" s="30"/>
      <c r="I179" s="30"/>
      <c r="J179" s="30"/>
      <c r="K179" s="30"/>
      <c r="L179" s="29">
        <f t="shared" si="16"/>
        <v>7000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6"/>
      <c r="F180" s="30"/>
      <c r="G180" s="30">
        <v>8000</v>
      </c>
      <c r="H180" s="30"/>
      <c r="I180" s="30"/>
      <c r="J180" s="30"/>
      <c r="K180" s="30"/>
      <c r="L180" s="29">
        <f t="shared" si="16"/>
        <v>8000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6"/>
      <c r="F181" s="30"/>
      <c r="G181" s="31">
        <v>3000</v>
      </c>
      <c r="H181" s="30"/>
      <c r="I181" s="30"/>
      <c r="J181" s="30"/>
      <c r="K181" s="30"/>
      <c r="L181" s="29">
        <f t="shared" si="16"/>
        <v>3000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6"/>
      <c r="F182" s="30"/>
      <c r="G182" s="6"/>
      <c r="H182" s="30"/>
      <c r="I182" s="30"/>
      <c r="J182" s="30"/>
      <c r="K182" s="30"/>
      <c r="L182" s="29">
        <f t="shared" si="14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6"/>
      <c r="F183" s="30">
        <v>4000</v>
      </c>
      <c r="G183" s="6"/>
      <c r="H183" s="30">
        <v>2000</v>
      </c>
      <c r="I183" s="30"/>
      <c r="J183" s="30"/>
      <c r="K183" s="30"/>
      <c r="L183" s="29">
        <f>SUM(C183+E183+F183+G183+H183+I183+J183+K183)</f>
        <v>6000</v>
      </c>
      <c r="M183" s="31">
        <v>2040</v>
      </c>
      <c r="N183" s="31">
        <v>2080</v>
      </c>
    </row>
    <row r="184" spans="1:14" ht="12.75">
      <c r="A184" s="6">
        <v>32251</v>
      </c>
      <c r="B184" s="6" t="s">
        <v>43</v>
      </c>
      <c r="C184" s="30"/>
      <c r="D184" s="30"/>
      <c r="E184" s="6"/>
      <c r="F184" s="30">
        <v>11000</v>
      </c>
      <c r="G184" s="31">
        <v>10000</v>
      </c>
      <c r="H184" s="30"/>
      <c r="I184" s="30"/>
      <c r="J184" s="30"/>
      <c r="K184" s="30"/>
      <c r="L184" s="29">
        <v>21000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6"/>
      <c r="F185" s="30"/>
      <c r="G185" s="6"/>
      <c r="H185" s="30"/>
      <c r="I185" s="30"/>
      <c r="J185" s="30"/>
      <c r="K185" s="30"/>
      <c r="L185" s="29">
        <f t="shared" si="14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6"/>
      <c r="F186" s="30">
        <v>6000</v>
      </c>
      <c r="G186" s="31">
        <v>4000</v>
      </c>
      <c r="H186" s="30"/>
      <c r="I186" s="30"/>
      <c r="J186" s="30"/>
      <c r="K186" s="30"/>
      <c r="L186" s="29">
        <f>SUM(C186+E186+F186+G186+H186+I186+J186+K186)</f>
        <v>10000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6"/>
      <c r="F187" s="30"/>
      <c r="G187" s="31">
        <v>3000</v>
      </c>
      <c r="H187" s="30"/>
      <c r="I187" s="30"/>
      <c r="J187" s="30"/>
      <c r="K187" s="30"/>
      <c r="L187" s="29">
        <f t="shared" si="14"/>
        <v>3000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6"/>
      <c r="F188" s="30"/>
      <c r="G188" s="6">
        <v>500</v>
      </c>
      <c r="H188" s="30"/>
      <c r="I188" s="30"/>
      <c r="J188" s="30"/>
      <c r="K188" s="30"/>
      <c r="L188" s="29">
        <f t="shared" si="14"/>
        <v>500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6"/>
      <c r="F189" s="30"/>
      <c r="G189" s="31"/>
      <c r="H189" s="30"/>
      <c r="I189" s="30"/>
      <c r="J189" s="30"/>
      <c r="K189" s="30"/>
      <c r="L189" s="29">
        <f>SUM(C189+E189+F189+G189+H189+I189+J189+K189)</f>
        <v>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1">
        <v>291966</v>
      </c>
      <c r="F190" s="30">
        <v>5200</v>
      </c>
      <c r="G190" s="6"/>
      <c r="H190" s="30"/>
      <c r="I190" s="30"/>
      <c r="J190" s="30"/>
      <c r="K190" s="30"/>
      <c r="L190" s="29">
        <f>SUM(C190+E190+F190+G190+H190+I190+J190+K190)</f>
        <v>297166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6"/>
      <c r="F191" s="30"/>
      <c r="G191" s="31">
        <v>4460</v>
      </c>
      <c r="H191" s="30"/>
      <c r="I191" s="30"/>
      <c r="J191" s="30"/>
      <c r="K191" s="30"/>
      <c r="L191" s="29">
        <f t="shared" si="14"/>
        <v>4460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6"/>
      <c r="F192" s="30"/>
      <c r="G192" s="31">
        <v>6500</v>
      </c>
      <c r="H192" s="30"/>
      <c r="I192" s="30"/>
      <c r="J192" s="30"/>
      <c r="K192" s="30"/>
      <c r="L192" s="29">
        <f t="shared" si="14"/>
        <v>6500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6"/>
      <c r="F193" s="30"/>
      <c r="G193" s="6"/>
      <c r="H193" s="30"/>
      <c r="I193" s="30"/>
      <c r="J193" s="30"/>
      <c r="K193" s="30"/>
      <c r="L193" s="29">
        <f t="shared" si="14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6"/>
      <c r="F194" s="30"/>
      <c r="G194" s="6"/>
      <c r="H194" s="30"/>
      <c r="I194" s="30"/>
      <c r="J194" s="30"/>
      <c r="K194" s="30"/>
      <c r="L194" s="29">
        <f t="shared" si="14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6"/>
      <c r="F195" s="30"/>
      <c r="G195" s="31">
        <v>7000</v>
      </c>
      <c r="H195" s="30"/>
      <c r="I195" s="30"/>
      <c r="J195" s="30"/>
      <c r="K195" s="30"/>
      <c r="L195" s="29">
        <v>7000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6"/>
      <c r="F196" s="30"/>
      <c r="G196" s="6"/>
      <c r="H196" s="30"/>
      <c r="I196" s="30"/>
      <c r="J196" s="30"/>
      <c r="K196" s="30"/>
      <c r="L196" s="29">
        <f t="shared" si="14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6"/>
      <c r="F197" s="30"/>
      <c r="G197" s="6"/>
      <c r="H197" s="30"/>
      <c r="I197" s="30"/>
      <c r="J197" s="30"/>
      <c r="K197" s="30"/>
      <c r="L197" s="29">
        <f t="shared" si="14"/>
        <v>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6"/>
      <c r="F198" s="30"/>
      <c r="G198" s="6"/>
      <c r="H198" s="30"/>
      <c r="I198" s="30"/>
      <c r="J198" s="30"/>
      <c r="K198" s="30"/>
      <c r="L198" s="29">
        <f t="shared" si="14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6"/>
      <c r="F199" s="30"/>
      <c r="G199" s="31">
        <v>4000</v>
      </c>
      <c r="H199" s="30"/>
      <c r="I199" s="30"/>
      <c r="J199" s="30"/>
      <c r="K199" s="30"/>
      <c r="L199" s="29">
        <f t="shared" si="14"/>
        <v>4000</v>
      </c>
      <c r="M199" s="31"/>
      <c r="N199" s="31"/>
    </row>
    <row r="200" spans="1:14" ht="12.75">
      <c r="A200" s="6">
        <v>32391</v>
      </c>
      <c r="B200" s="6" t="s">
        <v>57</v>
      </c>
      <c r="C200" s="30"/>
      <c r="D200" s="30"/>
      <c r="E200" s="6"/>
      <c r="F200" s="30"/>
      <c r="G200" s="31">
        <v>1000</v>
      </c>
      <c r="H200" s="30"/>
      <c r="I200" s="30"/>
      <c r="J200" s="30"/>
      <c r="K200" s="30"/>
      <c r="L200" s="29">
        <f t="shared" si="14"/>
        <v>1000</v>
      </c>
      <c r="M200" s="31"/>
      <c r="N200" s="31"/>
    </row>
    <row r="201" spans="1:14" ht="12.75">
      <c r="A201" s="6">
        <v>32399</v>
      </c>
      <c r="B201" s="6" t="s">
        <v>58</v>
      </c>
      <c r="C201" s="30"/>
      <c r="D201" s="30"/>
      <c r="E201" s="6"/>
      <c r="F201" s="30"/>
      <c r="G201" s="31">
        <v>5000</v>
      </c>
      <c r="H201" s="30"/>
      <c r="I201" s="30"/>
      <c r="J201" s="30"/>
      <c r="K201" s="30"/>
      <c r="L201" s="29">
        <f t="shared" si="14"/>
        <v>5000</v>
      </c>
      <c r="M201" s="31"/>
      <c r="N201" s="31"/>
    </row>
    <row r="202" spans="1:14" ht="12.75">
      <c r="A202" s="6">
        <v>32412</v>
      </c>
      <c r="B202" s="6" t="s">
        <v>85</v>
      </c>
      <c r="C202" s="30"/>
      <c r="D202" s="30"/>
      <c r="E202" s="6"/>
      <c r="F202" s="30"/>
      <c r="G202" s="31"/>
      <c r="H202" s="30"/>
      <c r="I202" s="30"/>
      <c r="J202" s="30"/>
      <c r="K202" s="30"/>
      <c r="L202" s="29">
        <f t="shared" si="14"/>
        <v>0</v>
      </c>
      <c r="M202" s="32"/>
      <c r="N202" s="32"/>
    </row>
    <row r="203" spans="1:14" ht="12.75">
      <c r="A203" s="6">
        <v>32922</v>
      </c>
      <c r="B203" s="6" t="s">
        <v>59</v>
      </c>
      <c r="C203" s="30"/>
      <c r="D203" s="30"/>
      <c r="E203" s="6"/>
      <c r="F203" s="30"/>
      <c r="G203" s="6"/>
      <c r="H203" s="30"/>
      <c r="I203" s="30"/>
      <c r="J203" s="30"/>
      <c r="K203" s="30"/>
      <c r="L203" s="29">
        <f t="shared" si="14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6"/>
      <c r="F204" s="30"/>
      <c r="G204" s="6"/>
      <c r="H204" s="30"/>
      <c r="I204" s="30"/>
      <c r="J204" s="30"/>
      <c r="K204" s="30"/>
      <c r="L204" s="29">
        <f t="shared" si="14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6"/>
      <c r="F205" s="30"/>
      <c r="G205" s="31">
        <v>5000</v>
      </c>
      <c r="H205" s="30"/>
      <c r="I205" s="30"/>
      <c r="J205" s="30"/>
      <c r="K205" s="30"/>
      <c r="L205" s="29">
        <f t="shared" si="14"/>
        <v>5000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6"/>
      <c r="F206" s="30"/>
      <c r="G206" s="6">
        <v>500</v>
      </c>
      <c r="H206" s="30"/>
      <c r="I206" s="30"/>
      <c r="J206" s="30"/>
      <c r="K206" s="30"/>
      <c r="L206" s="29">
        <f t="shared" si="14"/>
        <v>500</v>
      </c>
      <c r="M206" s="31"/>
      <c r="N206" s="31"/>
    </row>
    <row r="207" spans="1:14" ht="12.75">
      <c r="A207" s="6">
        <v>32952</v>
      </c>
      <c r="B207" s="6" t="s">
        <v>87</v>
      </c>
      <c r="C207" s="30"/>
      <c r="D207" s="30"/>
      <c r="E207" s="10"/>
      <c r="F207" s="30"/>
      <c r="G207" s="6"/>
      <c r="H207" s="30"/>
      <c r="I207" s="30"/>
      <c r="J207" s="30"/>
      <c r="K207" s="30"/>
      <c r="L207" s="29">
        <f t="shared" si="14"/>
        <v>0</v>
      </c>
      <c r="M207" s="31"/>
      <c r="N207" s="31"/>
    </row>
    <row r="208" spans="1:14" ht="12.75">
      <c r="A208" s="6">
        <v>32999</v>
      </c>
      <c r="B208" s="6" t="s">
        <v>62</v>
      </c>
      <c r="C208" s="30">
        <v>63263</v>
      </c>
      <c r="D208" s="30"/>
      <c r="E208" s="6">
        <v>60700</v>
      </c>
      <c r="F208" s="30">
        <v>16600</v>
      </c>
      <c r="G208" s="31">
        <v>96500</v>
      </c>
      <c r="H208" s="30"/>
      <c r="I208" s="30"/>
      <c r="J208" s="30"/>
      <c r="K208" s="30"/>
      <c r="L208" s="29">
        <f>SUM(C208+E208+F208+G208+H208+I208+J208+K208)</f>
        <v>237063</v>
      </c>
      <c r="M208" s="31"/>
      <c r="N208" s="31"/>
    </row>
    <row r="209" spans="1:14" ht="12.75">
      <c r="A209" s="6">
        <v>36911</v>
      </c>
      <c r="B209" s="6" t="s">
        <v>166</v>
      </c>
      <c r="C209" s="30"/>
      <c r="D209" s="30"/>
      <c r="E209" s="6"/>
      <c r="F209" s="30"/>
      <c r="G209" s="29"/>
      <c r="H209" s="30"/>
      <c r="I209" s="30"/>
      <c r="J209" s="30"/>
      <c r="K209" s="30"/>
      <c r="L209" s="29">
        <f t="shared" si="14"/>
        <v>0</v>
      </c>
      <c r="M209" s="31"/>
      <c r="N209" s="31"/>
    </row>
    <row r="210" spans="1:14" ht="12.75">
      <c r="A210" s="6">
        <v>36921</v>
      </c>
      <c r="B210" s="6" t="s">
        <v>167</v>
      </c>
      <c r="C210" s="30"/>
      <c r="D210" s="30"/>
      <c r="E210" s="6"/>
      <c r="F210" s="30"/>
      <c r="G210" s="31"/>
      <c r="H210" s="30"/>
      <c r="I210" s="30"/>
      <c r="J210" s="30"/>
      <c r="K210" s="30"/>
      <c r="L210" s="29">
        <f t="shared" si="14"/>
        <v>0</v>
      </c>
      <c r="M210" s="31"/>
      <c r="N210" s="31"/>
    </row>
    <row r="211" spans="1:14" ht="12.75">
      <c r="A211" s="6">
        <v>36931</v>
      </c>
      <c r="B211" s="6" t="s">
        <v>168</v>
      </c>
      <c r="C211" s="30"/>
      <c r="D211" s="30"/>
      <c r="E211" s="10"/>
      <c r="F211" s="30"/>
      <c r="G211" s="6"/>
      <c r="H211" s="30"/>
      <c r="I211" s="30"/>
      <c r="J211" s="30"/>
      <c r="K211" s="30"/>
      <c r="L211" s="29">
        <f t="shared" si="14"/>
        <v>0</v>
      </c>
      <c r="M211" s="31"/>
      <c r="N211" s="31"/>
    </row>
    <row r="212" spans="1:14" ht="12.75">
      <c r="A212" s="6">
        <v>36941</v>
      </c>
      <c r="B212" s="6" t="s">
        <v>169</v>
      </c>
      <c r="C212" s="30"/>
      <c r="D212" s="30"/>
      <c r="E212" s="10"/>
      <c r="F212" s="30"/>
      <c r="G212" s="6"/>
      <c r="H212" s="30"/>
      <c r="I212" s="30"/>
      <c r="J212" s="30"/>
      <c r="K212" s="30"/>
      <c r="L212" s="29">
        <f t="shared" si="14"/>
        <v>0</v>
      </c>
      <c r="M212" s="31"/>
      <c r="N212" s="31"/>
    </row>
    <row r="213" spans="1:14" ht="12.75">
      <c r="A213" s="6">
        <v>37151</v>
      </c>
      <c r="B213" s="6" t="s">
        <v>184</v>
      </c>
      <c r="C213" s="30"/>
      <c r="D213" s="30"/>
      <c r="E213" s="6"/>
      <c r="F213" s="30"/>
      <c r="G213" s="29"/>
      <c r="H213" s="30"/>
      <c r="I213" s="30"/>
      <c r="J213" s="30"/>
      <c r="K213" s="30"/>
      <c r="L213" s="29">
        <f t="shared" si="14"/>
        <v>0</v>
      </c>
      <c r="M213" s="31"/>
      <c r="N213" s="31"/>
    </row>
    <row r="214" spans="1:14" ht="12.75">
      <c r="A214" s="6">
        <v>37231</v>
      </c>
      <c r="B214" s="6" t="s">
        <v>182</v>
      </c>
      <c r="C214" s="30"/>
      <c r="D214" s="30"/>
      <c r="E214" s="6"/>
      <c r="F214" s="30"/>
      <c r="G214" s="29"/>
      <c r="H214" s="30"/>
      <c r="I214" s="30"/>
      <c r="J214" s="30"/>
      <c r="K214" s="30"/>
      <c r="L214" s="29">
        <f t="shared" si="14"/>
        <v>0</v>
      </c>
      <c r="M214" s="31"/>
      <c r="N214" s="31"/>
    </row>
    <row r="215" spans="1:14" ht="12.75">
      <c r="A215" s="6">
        <v>38131</v>
      </c>
      <c r="B215" s="6" t="s">
        <v>164</v>
      </c>
      <c r="C215" s="30"/>
      <c r="D215" s="30"/>
      <c r="E215" s="30"/>
      <c r="F215" s="30"/>
      <c r="G215" s="6"/>
      <c r="H215" s="30"/>
      <c r="I215" s="30"/>
      <c r="J215" s="30"/>
      <c r="K215" s="30"/>
      <c r="L215" s="29">
        <f t="shared" si="14"/>
        <v>0</v>
      </c>
      <c r="M215" s="31"/>
      <c r="N215" s="31"/>
    </row>
    <row r="216" spans="1:14" ht="12.75">
      <c r="A216" s="6">
        <v>38231</v>
      </c>
      <c r="B216" s="6" t="s">
        <v>165</v>
      </c>
      <c r="C216" s="30"/>
      <c r="D216" s="30"/>
      <c r="E216" s="30"/>
      <c r="F216" s="30"/>
      <c r="G216" s="6"/>
      <c r="H216" s="30"/>
      <c r="I216" s="30"/>
      <c r="J216" s="30"/>
      <c r="K216" s="30"/>
      <c r="L216" s="29">
        <f t="shared" si="14"/>
        <v>0</v>
      </c>
      <c r="M216" s="31"/>
      <c r="N216" s="31"/>
    </row>
    <row r="217" spans="1:14" ht="12.75">
      <c r="A217" s="6">
        <v>3864</v>
      </c>
      <c r="B217" s="6" t="s">
        <v>183</v>
      </c>
      <c r="C217" s="30"/>
      <c r="D217" s="30"/>
      <c r="E217" s="30"/>
      <c r="F217" s="30"/>
      <c r="G217" s="6"/>
      <c r="H217" s="30"/>
      <c r="I217" s="30"/>
      <c r="J217" s="30"/>
      <c r="K217" s="30"/>
      <c r="L217" s="29">
        <f t="shared" si="14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7" ref="E218:K218">SUM(E219:E221)</f>
        <v>0</v>
      </c>
      <c r="F218" s="29">
        <f>SUM(F219:F221)</f>
        <v>0</v>
      </c>
      <c r="G218" s="32">
        <v>4000</v>
      </c>
      <c r="H218" s="29">
        <f t="shared" si="17"/>
        <v>0</v>
      </c>
      <c r="I218" s="29">
        <f t="shared" si="17"/>
        <v>0</v>
      </c>
      <c r="J218" s="29">
        <f t="shared" si="17"/>
        <v>0</v>
      </c>
      <c r="K218" s="29">
        <f t="shared" si="17"/>
        <v>0</v>
      </c>
      <c r="L218" s="29">
        <f>SUM(C218+E218+F218+G218+H218+I218+J218+K218)</f>
        <v>4000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>
        <v>4000</v>
      </c>
      <c r="H219" s="31"/>
      <c r="I219" s="31"/>
      <c r="J219" s="31"/>
      <c r="K219" s="31"/>
      <c r="L219" s="29">
        <f t="shared" si="14"/>
        <v>4000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10"/>
      <c r="H220" s="31"/>
      <c r="I220" s="31"/>
      <c r="J220" s="31"/>
      <c r="K220" s="31"/>
      <c r="L220" s="29">
        <f t="shared" si="14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13"/>
      <c r="H221" s="31"/>
      <c r="I221" s="31"/>
      <c r="J221" s="31"/>
      <c r="K221" s="31"/>
      <c r="L221" s="29">
        <f t="shared" si="14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281237</v>
      </c>
      <c r="D222" s="29">
        <f aca="true" t="shared" si="18" ref="D222:K222">SUM(D223:D223)</f>
        <v>0</v>
      </c>
      <c r="E222" s="29">
        <f t="shared" si="18"/>
        <v>0</v>
      </c>
      <c r="F222" s="29">
        <f t="shared" si="18"/>
        <v>9030</v>
      </c>
      <c r="G222" s="29"/>
      <c r="H222" s="29">
        <f t="shared" si="18"/>
        <v>3050</v>
      </c>
      <c r="I222" s="29">
        <f t="shared" si="18"/>
        <v>10000</v>
      </c>
      <c r="J222" s="29">
        <f t="shared" si="18"/>
        <v>0</v>
      </c>
      <c r="K222" s="29">
        <f t="shared" si="18"/>
        <v>0</v>
      </c>
      <c r="L222" s="29">
        <f>SUM(C222+E222+F222+G222+H222+I222+J222+K222)</f>
        <v>303317</v>
      </c>
      <c r="M222" s="29"/>
      <c r="N222" s="29"/>
    </row>
    <row r="223" spans="1:14" ht="12.75">
      <c r="A223" s="10">
        <v>42</v>
      </c>
      <c r="B223" s="10" t="s">
        <v>121</v>
      </c>
      <c r="C223" s="29">
        <f>SUM(C224:C228)</f>
        <v>281237</v>
      </c>
      <c r="D223" s="29"/>
      <c r="E223" s="29">
        <f aca="true" t="shared" si="19" ref="E223:K223">SUM(E224:E228)</f>
        <v>0</v>
      </c>
      <c r="F223" s="29">
        <f>SUM(F224:F228)</f>
        <v>9030</v>
      </c>
      <c r="G223" s="29"/>
      <c r="H223" s="29">
        <f t="shared" si="19"/>
        <v>3050</v>
      </c>
      <c r="I223" s="29">
        <f t="shared" si="19"/>
        <v>10000</v>
      </c>
      <c r="J223" s="29">
        <f t="shared" si="19"/>
        <v>0</v>
      </c>
      <c r="K223" s="29">
        <f t="shared" si="19"/>
        <v>0</v>
      </c>
      <c r="L223" s="29">
        <f>SUM(C223+E223+F223+G223+H223+I223+J223+K223)</f>
        <v>303317</v>
      </c>
      <c r="M223" s="29"/>
      <c r="N223" s="29"/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6"/>
      <c r="H224" s="31"/>
      <c r="I224" s="31"/>
      <c r="J224" s="31"/>
      <c r="K224" s="31"/>
      <c r="L224" s="29">
        <f t="shared" si="14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34000</v>
      </c>
      <c r="D225" s="31"/>
      <c r="E225" s="31"/>
      <c r="F225" s="31">
        <v>6030</v>
      </c>
      <c r="G225" s="31"/>
      <c r="H225" s="31">
        <v>3050</v>
      </c>
      <c r="I225" s="31">
        <v>10000</v>
      </c>
      <c r="J225" s="31"/>
      <c r="K225" s="31"/>
      <c r="L225" s="29">
        <f>SUM(C225+E225+F225+G225+H225+I225+J225+K225)</f>
        <v>53080</v>
      </c>
      <c r="M225" s="31">
        <v>13311</v>
      </c>
      <c r="N225" s="31">
        <v>13577</v>
      </c>
    </row>
    <row r="226" spans="1:14" ht="12.75">
      <c r="A226" s="6">
        <v>42319</v>
      </c>
      <c r="B226" s="6" t="s">
        <v>123</v>
      </c>
      <c r="C226" s="6"/>
      <c r="D226" s="31"/>
      <c r="E226" s="31"/>
      <c r="F226" s="31"/>
      <c r="G226" s="6"/>
      <c r="H226" s="31"/>
      <c r="I226" s="31"/>
      <c r="J226" s="31"/>
      <c r="K226" s="31"/>
      <c r="L226" s="29">
        <f t="shared" si="14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247237</v>
      </c>
      <c r="D227" s="31"/>
      <c r="E227" s="31"/>
      <c r="F227" s="31">
        <v>3000</v>
      </c>
      <c r="G227" s="6"/>
      <c r="H227" s="31"/>
      <c r="I227" s="31"/>
      <c r="J227" s="31"/>
      <c r="K227" s="31"/>
      <c r="L227" s="29">
        <f>SUM(C227+E227+F227+G227+H227+I227+J227+K227)</f>
        <v>250237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6"/>
      <c r="H228" s="31"/>
      <c r="I228" s="31"/>
      <c r="J228" s="31"/>
      <c r="K228" s="31"/>
      <c r="L228" s="29">
        <f t="shared" si="14"/>
        <v>0</v>
      </c>
      <c r="M228" s="31"/>
      <c r="N228" s="31"/>
    </row>
    <row r="229" spans="1:14" ht="12.75">
      <c r="A229" s="24" t="s">
        <v>127</v>
      </c>
      <c r="B229" s="16"/>
      <c r="C229" s="29">
        <v>7538787</v>
      </c>
      <c r="D229" s="29"/>
      <c r="E229" s="29">
        <v>410065</v>
      </c>
      <c r="F229" s="29">
        <v>1218940</v>
      </c>
      <c r="G229" s="29">
        <v>708990</v>
      </c>
      <c r="H229" s="29">
        <f>SUM(H164+H222)</f>
        <v>5050</v>
      </c>
      <c r="I229" s="29">
        <f>SUM(I164+I222)</f>
        <v>10000</v>
      </c>
      <c r="J229" s="29">
        <f>SUM(J164+J222)</f>
        <v>9000</v>
      </c>
      <c r="K229" s="29">
        <f>SUM(K164+K222)</f>
        <v>0</v>
      </c>
      <c r="L229" s="29">
        <v>9900832</v>
      </c>
      <c r="M229" s="29"/>
      <c r="N229" s="29"/>
    </row>
    <row r="230" spans="1:14" ht="13.5" thickBot="1">
      <c r="A230" s="13"/>
      <c r="B230" s="13"/>
      <c r="C230" s="34"/>
      <c r="D230" s="34"/>
      <c r="E230" s="34"/>
      <c r="F230" s="34"/>
      <c r="G230" s="13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v>7538787</v>
      </c>
      <c r="D231" s="36">
        <f aca="true" t="shared" si="20" ref="D231:K231">SUM(D151+D229)</f>
        <v>900951</v>
      </c>
      <c r="E231" s="36">
        <v>410065</v>
      </c>
      <c r="F231" s="36">
        <f t="shared" si="20"/>
        <v>1218940</v>
      </c>
      <c r="G231" s="36">
        <v>708990</v>
      </c>
      <c r="H231" s="36">
        <f t="shared" si="20"/>
        <v>5050</v>
      </c>
      <c r="I231" s="36">
        <f t="shared" si="20"/>
        <v>10000</v>
      </c>
      <c r="J231" s="36">
        <f t="shared" si="20"/>
        <v>9000</v>
      </c>
      <c r="K231" s="36">
        <f t="shared" si="20"/>
        <v>0</v>
      </c>
      <c r="L231" s="36">
        <v>10801783</v>
      </c>
      <c r="M231" s="36">
        <v>10816444</v>
      </c>
      <c r="N231" s="37">
        <v>10831398</v>
      </c>
    </row>
    <row r="232" spans="1:1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38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49" t="s">
        <v>157</v>
      </c>
      <c r="B234" s="50"/>
      <c r="C234" s="5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29">
        <f>SUM(C240+C245+C283)</f>
        <v>0</v>
      </c>
      <c r="D239" s="29">
        <f aca="true" t="shared" si="21" ref="D239:N239">SUM(D240+D245+D283)</f>
        <v>0</v>
      </c>
      <c r="E239" s="29">
        <f t="shared" si="21"/>
        <v>0</v>
      </c>
      <c r="F239" s="29">
        <f t="shared" si="21"/>
        <v>0</v>
      </c>
      <c r="G239" s="29">
        <f t="shared" si="21"/>
        <v>0</v>
      </c>
      <c r="H239" s="29">
        <f t="shared" si="21"/>
        <v>0</v>
      </c>
      <c r="I239" s="29">
        <f t="shared" si="21"/>
        <v>0</v>
      </c>
      <c r="J239" s="29">
        <f t="shared" si="21"/>
        <v>0</v>
      </c>
      <c r="K239" s="29">
        <f t="shared" si="21"/>
        <v>0</v>
      </c>
      <c r="L239" s="29">
        <f t="shared" si="21"/>
        <v>0</v>
      </c>
      <c r="M239" s="29">
        <f t="shared" si="21"/>
        <v>0</v>
      </c>
      <c r="N239" s="29">
        <f t="shared" si="21"/>
        <v>0</v>
      </c>
    </row>
    <row r="240" spans="1:14" ht="12.75">
      <c r="A240" s="10">
        <v>31</v>
      </c>
      <c r="B240" s="10" t="s">
        <v>27</v>
      </c>
      <c r="C240" s="29">
        <f>SUM(C241:C244)</f>
        <v>0</v>
      </c>
      <c r="D240" s="29">
        <f aca="true" t="shared" si="22" ref="D240:N240">SUM(D241:D244)</f>
        <v>0</v>
      </c>
      <c r="E240" s="29">
        <f t="shared" si="22"/>
        <v>0</v>
      </c>
      <c r="F240" s="29">
        <f t="shared" si="22"/>
        <v>0</v>
      </c>
      <c r="G240" s="29">
        <f t="shared" si="22"/>
        <v>0</v>
      </c>
      <c r="H240" s="29">
        <f t="shared" si="22"/>
        <v>0</v>
      </c>
      <c r="I240" s="29">
        <f t="shared" si="22"/>
        <v>0</v>
      </c>
      <c r="J240" s="29">
        <f t="shared" si="22"/>
        <v>0</v>
      </c>
      <c r="K240" s="29">
        <f t="shared" si="22"/>
        <v>0</v>
      </c>
      <c r="L240" s="29">
        <f t="shared" si="22"/>
        <v>0</v>
      </c>
      <c r="M240" s="29">
        <f t="shared" si="22"/>
        <v>0</v>
      </c>
      <c r="N240" s="29">
        <f t="shared" si="22"/>
        <v>0</v>
      </c>
    </row>
    <row r="241" spans="1:14" ht="12.75">
      <c r="A241" s="6">
        <v>31111</v>
      </c>
      <c r="B241" s="6" t="s">
        <v>28</v>
      </c>
      <c r="C241" s="31"/>
      <c r="D241" s="31"/>
      <c r="E241" s="31"/>
      <c r="F241" s="31"/>
      <c r="G241" s="29"/>
      <c r="H241" s="29"/>
      <c r="I241" s="29"/>
      <c r="J241" s="29"/>
      <c r="K241" s="29"/>
      <c r="L241" s="29">
        <f aca="true" t="shared" si="23" ref="L241:L293">SUM(C241+E241+G241+H241+I241+J241+K241)</f>
        <v>0</v>
      </c>
      <c r="M241" s="31"/>
      <c r="N241" s="31"/>
    </row>
    <row r="242" spans="1:14" ht="12.75">
      <c r="A242" s="6">
        <v>31219</v>
      </c>
      <c r="B242" s="6" t="s">
        <v>29</v>
      </c>
      <c r="C242" s="31"/>
      <c r="D242" s="31"/>
      <c r="E242" s="31"/>
      <c r="F242" s="31"/>
      <c r="G242" s="29"/>
      <c r="H242" s="29"/>
      <c r="I242" s="29"/>
      <c r="J242" s="29"/>
      <c r="K242" s="29"/>
      <c r="L242" s="29">
        <f t="shared" si="23"/>
        <v>0</v>
      </c>
      <c r="M242" s="31"/>
      <c r="N242" s="31"/>
    </row>
    <row r="243" spans="1:14" ht="12.75">
      <c r="A243" s="6">
        <v>31321</v>
      </c>
      <c r="B243" s="6" t="s">
        <v>30</v>
      </c>
      <c r="C243" s="31"/>
      <c r="D243" s="31"/>
      <c r="E243" s="31"/>
      <c r="F243" s="31"/>
      <c r="G243" s="29"/>
      <c r="H243" s="29"/>
      <c r="I243" s="29"/>
      <c r="J243" s="29"/>
      <c r="K243" s="29"/>
      <c r="L243" s="29">
        <f t="shared" si="23"/>
        <v>0</v>
      </c>
      <c r="M243" s="31"/>
      <c r="N243" s="31"/>
    </row>
    <row r="244" spans="1:14" ht="12.75">
      <c r="A244" s="6">
        <v>31332</v>
      </c>
      <c r="B244" s="6" t="s">
        <v>31</v>
      </c>
      <c r="C244" s="31"/>
      <c r="D244" s="31"/>
      <c r="E244" s="31"/>
      <c r="F244" s="31"/>
      <c r="G244" s="29"/>
      <c r="H244" s="29"/>
      <c r="I244" s="29"/>
      <c r="J244" s="29"/>
      <c r="K244" s="29"/>
      <c r="L244" s="29">
        <f t="shared" si="23"/>
        <v>0</v>
      </c>
      <c r="M244" s="31"/>
      <c r="N244" s="31"/>
    </row>
    <row r="245" spans="1:14" ht="12.75">
      <c r="A245" s="10">
        <v>32</v>
      </c>
      <c r="B245" s="10" t="s">
        <v>32</v>
      </c>
      <c r="C245" s="29">
        <f>SUM(C246:C282)</f>
        <v>0</v>
      </c>
      <c r="D245" s="29">
        <f aca="true" t="shared" si="24" ref="D245:N245">SUM(D246:D282)</f>
        <v>0</v>
      </c>
      <c r="E245" s="29">
        <f t="shared" si="24"/>
        <v>0</v>
      </c>
      <c r="F245" s="29">
        <f t="shared" si="24"/>
        <v>0</v>
      </c>
      <c r="G245" s="29">
        <f t="shared" si="24"/>
        <v>0</v>
      </c>
      <c r="H245" s="29">
        <f t="shared" si="24"/>
        <v>0</v>
      </c>
      <c r="I245" s="29">
        <f t="shared" si="24"/>
        <v>0</v>
      </c>
      <c r="J245" s="29">
        <f t="shared" si="24"/>
        <v>0</v>
      </c>
      <c r="K245" s="29">
        <f t="shared" si="24"/>
        <v>0</v>
      </c>
      <c r="L245" s="29">
        <f t="shared" si="24"/>
        <v>0</v>
      </c>
      <c r="M245" s="29">
        <f t="shared" si="24"/>
        <v>0</v>
      </c>
      <c r="N245" s="29">
        <f t="shared" si="24"/>
        <v>0</v>
      </c>
    </row>
    <row r="246" spans="1:14" ht="12.75">
      <c r="A246" s="6">
        <v>32119</v>
      </c>
      <c r="B246" s="6" t="s">
        <v>96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29">
        <f t="shared" si="23"/>
        <v>0</v>
      </c>
      <c r="M246" s="31"/>
      <c r="N246" s="31"/>
    </row>
    <row r="247" spans="1:14" ht="12.75">
      <c r="A247" s="6">
        <v>32121</v>
      </c>
      <c r="B247" s="6" t="s">
        <v>81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29">
        <f t="shared" si="23"/>
        <v>0</v>
      </c>
      <c r="M247" s="31"/>
      <c r="N247" s="31"/>
    </row>
    <row r="248" spans="1:14" ht="12.75">
      <c r="A248" s="6">
        <v>32131</v>
      </c>
      <c r="B248" s="6" t="s">
        <v>33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29">
        <f t="shared" si="23"/>
        <v>0</v>
      </c>
      <c r="M248" s="31"/>
      <c r="N248" s="31"/>
    </row>
    <row r="249" spans="1:14" ht="12.75">
      <c r="A249" s="6">
        <v>32149</v>
      </c>
      <c r="B249" s="6" t="s">
        <v>34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29">
        <f t="shared" si="23"/>
        <v>0</v>
      </c>
      <c r="M249" s="31"/>
      <c r="N249" s="31"/>
    </row>
    <row r="250" spans="1:14" ht="12.75">
      <c r="A250" s="6">
        <v>32211</v>
      </c>
      <c r="B250" s="6" t="s">
        <v>37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29">
        <f t="shared" si="23"/>
        <v>0</v>
      </c>
      <c r="M250" s="31"/>
      <c r="N250" s="31"/>
    </row>
    <row r="251" spans="1:14" ht="12.75">
      <c r="A251" s="6">
        <v>32219</v>
      </c>
      <c r="B251" s="6" t="s">
        <v>95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29">
        <f t="shared" si="23"/>
        <v>0</v>
      </c>
      <c r="M251" s="31"/>
      <c r="N251" s="31"/>
    </row>
    <row r="252" spans="1:14" ht="12.75">
      <c r="A252" s="6">
        <v>32229</v>
      </c>
      <c r="B252" s="6" t="s">
        <v>38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29">
        <f t="shared" si="23"/>
        <v>0</v>
      </c>
      <c r="M252" s="31"/>
      <c r="N252" s="31"/>
    </row>
    <row r="253" spans="1:14" ht="12.75">
      <c r="A253" s="6">
        <v>32231</v>
      </c>
      <c r="B253" s="6" t="s">
        <v>39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29">
        <f t="shared" si="23"/>
        <v>0</v>
      </c>
      <c r="M253" s="31"/>
      <c r="N253" s="31"/>
    </row>
    <row r="254" spans="1:14" ht="12.75">
      <c r="A254" s="6">
        <v>32233</v>
      </c>
      <c r="B254" s="6" t="s">
        <v>40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29">
        <f t="shared" si="23"/>
        <v>0</v>
      </c>
      <c r="M254" s="31"/>
      <c r="N254" s="31"/>
    </row>
    <row r="255" spans="1:14" ht="12.75">
      <c r="A255" s="6">
        <v>32234</v>
      </c>
      <c r="B255" s="6" t="s">
        <v>41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29">
        <f t="shared" si="23"/>
        <v>0</v>
      </c>
      <c r="M255" s="31"/>
      <c r="N255" s="31"/>
    </row>
    <row r="256" spans="1:14" ht="12.75">
      <c r="A256" s="6">
        <v>32239</v>
      </c>
      <c r="B256" s="6" t="s">
        <v>42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29">
        <f t="shared" si="23"/>
        <v>0</v>
      </c>
      <c r="M256" s="31"/>
      <c r="N256" s="31"/>
    </row>
    <row r="257" spans="1:14" ht="12.75">
      <c r="A257" s="6">
        <v>32244</v>
      </c>
      <c r="B257" s="6" t="s">
        <v>82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29">
        <f t="shared" si="23"/>
        <v>0</v>
      </c>
      <c r="M257" s="31"/>
      <c r="N257" s="31"/>
    </row>
    <row r="258" spans="1:14" ht="12.75">
      <c r="A258" s="6">
        <v>32251</v>
      </c>
      <c r="B258" s="6" t="s">
        <v>43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29">
        <f t="shared" si="23"/>
        <v>0</v>
      </c>
      <c r="M258" s="31"/>
      <c r="N258" s="31"/>
    </row>
    <row r="259" spans="1:14" ht="12.75">
      <c r="A259" s="6">
        <v>32252</v>
      </c>
      <c r="B259" s="6" t="s">
        <v>44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29">
        <f t="shared" si="23"/>
        <v>0</v>
      </c>
      <c r="M259" s="31"/>
      <c r="N259" s="31"/>
    </row>
    <row r="260" spans="1:14" ht="12.75">
      <c r="A260" s="6">
        <v>32271</v>
      </c>
      <c r="B260" s="6" t="s">
        <v>83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29">
        <f t="shared" si="23"/>
        <v>0</v>
      </c>
      <c r="M260" s="31"/>
      <c r="N260" s="31"/>
    </row>
    <row r="261" spans="1:14" ht="12.75">
      <c r="A261" s="6">
        <v>32311</v>
      </c>
      <c r="B261" s="6" t="s">
        <v>84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29">
        <f t="shared" si="23"/>
        <v>0</v>
      </c>
      <c r="M261" s="31"/>
      <c r="N261" s="31"/>
    </row>
    <row r="262" spans="1:14" ht="12.75">
      <c r="A262" s="6">
        <v>32313</v>
      </c>
      <c r="B262" s="6" t="s">
        <v>45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29">
        <f t="shared" si="23"/>
        <v>0</v>
      </c>
      <c r="M262" s="31"/>
      <c r="N262" s="31"/>
    </row>
    <row r="263" spans="1:14" ht="12.75">
      <c r="A263" s="6">
        <v>32319</v>
      </c>
      <c r="B263" s="6" t="s">
        <v>46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29">
        <f t="shared" si="23"/>
        <v>0</v>
      </c>
      <c r="M263" s="31"/>
      <c r="N263" s="31"/>
    </row>
    <row r="264" spans="1:14" ht="12.75">
      <c r="A264" s="6">
        <v>32329</v>
      </c>
      <c r="B264" s="6" t="s">
        <v>47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29">
        <f t="shared" si="23"/>
        <v>0</v>
      </c>
      <c r="M264" s="31"/>
      <c r="N264" s="31"/>
    </row>
    <row r="265" spans="1:14" ht="12.75">
      <c r="A265" s="6">
        <v>32339</v>
      </c>
      <c r="B265" s="6" t="s">
        <v>48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29">
        <f t="shared" si="23"/>
        <v>0</v>
      </c>
      <c r="M265" s="31"/>
      <c r="N265" s="31"/>
    </row>
    <row r="266" spans="1:14" ht="12.75">
      <c r="A266" s="6">
        <v>32349</v>
      </c>
      <c r="B266" s="6" t="s">
        <v>49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29">
        <f t="shared" si="23"/>
        <v>0</v>
      </c>
      <c r="M266" s="31"/>
      <c r="N266" s="31"/>
    </row>
    <row r="267" spans="1:14" ht="12.75">
      <c r="A267" s="6">
        <v>32359</v>
      </c>
      <c r="B267" s="6" t="s">
        <v>50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29">
        <f t="shared" si="23"/>
        <v>0</v>
      </c>
      <c r="M267" s="31"/>
      <c r="N267" s="31"/>
    </row>
    <row r="268" spans="1:14" ht="12.75">
      <c r="A268" s="6">
        <v>32361</v>
      </c>
      <c r="B268" s="6" t="s">
        <v>51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29">
        <f t="shared" si="23"/>
        <v>0</v>
      </c>
      <c r="M268" s="31"/>
      <c r="N268" s="31"/>
    </row>
    <row r="269" spans="1:14" ht="12.75">
      <c r="A269" s="6">
        <v>32369</v>
      </c>
      <c r="B269" s="6" t="s">
        <v>52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29">
        <f t="shared" si="23"/>
        <v>0</v>
      </c>
      <c r="M269" s="31"/>
      <c r="N269" s="31"/>
    </row>
    <row r="270" spans="1:14" ht="12.75">
      <c r="A270" s="6">
        <v>32371</v>
      </c>
      <c r="B270" s="6" t="s">
        <v>53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29">
        <f t="shared" si="23"/>
        <v>0</v>
      </c>
      <c r="M270" s="31"/>
      <c r="N270" s="31"/>
    </row>
    <row r="271" spans="1:14" ht="12.75">
      <c r="A271" s="6">
        <v>32372</v>
      </c>
      <c r="B271" s="6" t="s">
        <v>54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29">
        <f t="shared" si="23"/>
        <v>0</v>
      </c>
      <c r="M271" s="31"/>
      <c r="N271" s="31"/>
    </row>
    <row r="272" spans="1:14" ht="12.75">
      <c r="A272" s="6">
        <v>32379</v>
      </c>
      <c r="B272" s="6" t="s">
        <v>55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29">
        <f t="shared" si="23"/>
        <v>0</v>
      </c>
      <c r="M272" s="31"/>
      <c r="N272" s="31"/>
    </row>
    <row r="273" spans="1:14" ht="12.75">
      <c r="A273" s="6">
        <v>32389</v>
      </c>
      <c r="B273" s="6" t="s">
        <v>56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29">
        <f t="shared" si="23"/>
        <v>0</v>
      </c>
      <c r="M273" s="31"/>
      <c r="N273" s="31"/>
    </row>
    <row r="274" spans="1:14" ht="12.75">
      <c r="A274" s="6">
        <v>32391</v>
      </c>
      <c r="B274" s="6" t="s">
        <v>57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29">
        <f t="shared" si="23"/>
        <v>0</v>
      </c>
      <c r="M274" s="31"/>
      <c r="N274" s="31"/>
    </row>
    <row r="275" spans="1:14" ht="12.75">
      <c r="A275" s="6">
        <v>32399</v>
      </c>
      <c r="B275" s="6" t="s">
        <v>58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29">
        <f t="shared" si="23"/>
        <v>0</v>
      </c>
      <c r="M275" s="31"/>
      <c r="N275" s="31"/>
    </row>
    <row r="276" spans="1:14" ht="12.75">
      <c r="A276" s="6">
        <v>32412</v>
      </c>
      <c r="B276" s="6" t="s">
        <v>85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29">
        <f t="shared" si="23"/>
        <v>0</v>
      </c>
      <c r="M276" s="31"/>
      <c r="N276" s="31"/>
    </row>
    <row r="277" spans="1:14" ht="12.75">
      <c r="A277" s="6">
        <v>32922</v>
      </c>
      <c r="B277" s="6" t="s">
        <v>59</v>
      </c>
      <c r="C277" s="30"/>
      <c r="D277" s="30"/>
      <c r="E277" s="30"/>
      <c r="F277" s="30"/>
      <c r="G277" s="30"/>
      <c r="H277" s="30"/>
      <c r="I277" s="30"/>
      <c r="J277" s="30"/>
      <c r="K277" s="30"/>
      <c r="L277" s="29">
        <f t="shared" si="23"/>
        <v>0</v>
      </c>
      <c r="M277" s="31"/>
      <c r="N277" s="31"/>
    </row>
    <row r="278" spans="1:14" ht="12.75">
      <c r="A278" s="6">
        <v>32923</v>
      </c>
      <c r="B278" s="6" t="s">
        <v>86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29">
        <f t="shared" si="23"/>
        <v>0</v>
      </c>
      <c r="M278" s="31"/>
      <c r="N278" s="31"/>
    </row>
    <row r="279" spans="1:14" ht="12.75">
      <c r="A279" s="6">
        <v>32931</v>
      </c>
      <c r="B279" s="6" t="s">
        <v>60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29">
        <f t="shared" si="23"/>
        <v>0</v>
      </c>
      <c r="M279" s="31"/>
      <c r="N279" s="31"/>
    </row>
    <row r="280" spans="1:14" ht="12.75">
      <c r="A280" s="6">
        <v>32941</v>
      </c>
      <c r="B280" s="6" t="s">
        <v>61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29">
        <f t="shared" si="23"/>
        <v>0</v>
      </c>
      <c r="M280" s="31"/>
      <c r="N280" s="31"/>
    </row>
    <row r="281" spans="1:14" ht="12.75">
      <c r="A281" s="6">
        <v>32952</v>
      </c>
      <c r="B281" s="6" t="s">
        <v>87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29">
        <f t="shared" si="23"/>
        <v>0</v>
      </c>
      <c r="M281" s="31"/>
      <c r="N281" s="31"/>
    </row>
    <row r="282" spans="1:14" ht="12.75">
      <c r="A282" s="6">
        <v>32999</v>
      </c>
      <c r="B282" s="6" t="s">
        <v>62</v>
      </c>
      <c r="C282" s="30"/>
      <c r="D282" s="30"/>
      <c r="E282" s="30"/>
      <c r="F282" s="30"/>
      <c r="G282" s="30"/>
      <c r="H282" s="30"/>
      <c r="I282" s="30"/>
      <c r="J282" s="30"/>
      <c r="K282" s="30"/>
      <c r="L282" s="29">
        <f t="shared" si="23"/>
        <v>0</v>
      </c>
      <c r="M282" s="31"/>
      <c r="N282" s="31"/>
    </row>
    <row r="283" spans="1:14" ht="12.75">
      <c r="A283" s="10">
        <v>34</v>
      </c>
      <c r="B283" s="10" t="s">
        <v>63</v>
      </c>
      <c r="C283" s="29">
        <f>SUM(C284:C286)</f>
        <v>0</v>
      </c>
      <c r="D283" s="29">
        <f aca="true" t="shared" si="25" ref="D283:N283">SUM(D284:D286)</f>
        <v>0</v>
      </c>
      <c r="E283" s="29">
        <f t="shared" si="25"/>
        <v>0</v>
      </c>
      <c r="F283" s="29">
        <f t="shared" si="25"/>
        <v>0</v>
      </c>
      <c r="G283" s="29">
        <f t="shared" si="25"/>
        <v>0</v>
      </c>
      <c r="H283" s="29">
        <f t="shared" si="25"/>
        <v>0</v>
      </c>
      <c r="I283" s="29">
        <f t="shared" si="25"/>
        <v>0</v>
      </c>
      <c r="J283" s="29">
        <f t="shared" si="25"/>
        <v>0</v>
      </c>
      <c r="K283" s="29">
        <f t="shared" si="25"/>
        <v>0</v>
      </c>
      <c r="L283" s="29">
        <f t="shared" si="25"/>
        <v>0</v>
      </c>
      <c r="M283" s="29">
        <f t="shared" si="25"/>
        <v>0</v>
      </c>
      <c r="N283" s="29">
        <f t="shared" si="25"/>
        <v>0</v>
      </c>
    </row>
    <row r="284" spans="1:14" ht="12.75">
      <c r="A284" s="6">
        <v>34311</v>
      </c>
      <c r="B284" s="6" t="s">
        <v>64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29">
        <f t="shared" si="23"/>
        <v>0</v>
      </c>
      <c r="M284" s="31"/>
      <c r="N284" s="31"/>
    </row>
    <row r="285" spans="1:14" ht="12.75">
      <c r="A285" s="6">
        <v>34339</v>
      </c>
      <c r="B285" s="6" t="s">
        <v>65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29">
        <f t="shared" si="23"/>
        <v>0</v>
      </c>
      <c r="M285" s="31"/>
      <c r="N285" s="31"/>
    </row>
    <row r="286" spans="1:14" ht="12.75">
      <c r="A286" s="6">
        <v>34349</v>
      </c>
      <c r="B286" s="6" t="s">
        <v>88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29">
        <f t="shared" si="23"/>
        <v>0</v>
      </c>
      <c r="M286" s="31"/>
      <c r="N286" s="31"/>
    </row>
    <row r="287" spans="1:14" ht="12.75">
      <c r="A287" s="10">
        <v>4</v>
      </c>
      <c r="B287" s="10" t="s">
        <v>120</v>
      </c>
      <c r="C287" s="29">
        <f>SUM(C288+P290)</f>
        <v>0</v>
      </c>
      <c r="D287" s="29">
        <f aca="true" t="shared" si="26" ref="D287:N287">SUM(D288+Q290)</f>
        <v>0</v>
      </c>
      <c r="E287" s="29">
        <f t="shared" si="26"/>
        <v>0</v>
      </c>
      <c r="F287" s="29">
        <f t="shared" si="26"/>
        <v>0</v>
      </c>
      <c r="G287" s="29">
        <f t="shared" si="26"/>
        <v>0</v>
      </c>
      <c r="H287" s="29">
        <f t="shared" si="26"/>
        <v>0</v>
      </c>
      <c r="I287" s="29">
        <f t="shared" si="26"/>
        <v>0</v>
      </c>
      <c r="J287" s="29">
        <f t="shared" si="26"/>
        <v>0</v>
      </c>
      <c r="K287" s="29">
        <f t="shared" si="26"/>
        <v>0</v>
      </c>
      <c r="L287" s="29">
        <f t="shared" si="26"/>
        <v>0</v>
      </c>
      <c r="M287" s="29">
        <f t="shared" si="26"/>
        <v>0</v>
      </c>
      <c r="N287" s="29">
        <f t="shared" si="26"/>
        <v>0</v>
      </c>
    </row>
    <row r="288" spans="1:14" ht="12.75">
      <c r="A288" s="10">
        <v>42</v>
      </c>
      <c r="B288" s="10" t="s">
        <v>121</v>
      </c>
      <c r="C288" s="29">
        <f>SUM(C289:C293)</f>
        <v>0</v>
      </c>
      <c r="D288" s="29">
        <f aca="true" t="shared" si="27" ref="D288:N288">SUM(D289:D293)</f>
        <v>0</v>
      </c>
      <c r="E288" s="29">
        <f t="shared" si="27"/>
        <v>0</v>
      </c>
      <c r="F288" s="29">
        <f t="shared" si="27"/>
        <v>0</v>
      </c>
      <c r="G288" s="29">
        <f t="shared" si="27"/>
        <v>0</v>
      </c>
      <c r="H288" s="29">
        <f t="shared" si="27"/>
        <v>0</v>
      </c>
      <c r="I288" s="29">
        <f t="shared" si="27"/>
        <v>0</v>
      </c>
      <c r="J288" s="29">
        <f t="shared" si="27"/>
        <v>0</v>
      </c>
      <c r="K288" s="29">
        <f t="shared" si="27"/>
        <v>0</v>
      </c>
      <c r="L288" s="29">
        <f t="shared" si="27"/>
        <v>0</v>
      </c>
      <c r="M288" s="29">
        <f t="shared" si="27"/>
        <v>0</v>
      </c>
      <c r="N288" s="29">
        <f t="shared" si="27"/>
        <v>0</v>
      </c>
    </row>
    <row r="289" spans="1:14" ht="12.75">
      <c r="A289" s="6">
        <v>42149</v>
      </c>
      <c r="B289" s="6" t="s">
        <v>122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29">
        <f t="shared" si="23"/>
        <v>0</v>
      </c>
      <c r="M289" s="31"/>
      <c r="N289" s="31"/>
    </row>
    <row r="290" spans="1:14" ht="12.75">
      <c r="A290" s="6">
        <v>42273</v>
      </c>
      <c r="B290" s="6" t="s">
        <v>100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29">
        <f t="shared" si="23"/>
        <v>0</v>
      </c>
      <c r="M290" s="31"/>
      <c r="N290" s="31"/>
    </row>
    <row r="291" spans="1:14" ht="12.75">
      <c r="A291" s="6">
        <v>42319</v>
      </c>
      <c r="B291" s="6" t="s">
        <v>123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29">
        <f t="shared" si="23"/>
        <v>0</v>
      </c>
      <c r="M291" s="31"/>
      <c r="N291" s="31"/>
    </row>
    <row r="292" spans="1:14" ht="12.75">
      <c r="A292" s="6">
        <v>42411</v>
      </c>
      <c r="B292" s="6" t="s">
        <v>124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29">
        <f t="shared" si="23"/>
        <v>0</v>
      </c>
      <c r="M292" s="31"/>
      <c r="N292" s="31"/>
    </row>
    <row r="293" spans="1:14" ht="12.75">
      <c r="A293" s="18">
        <v>45411</v>
      </c>
      <c r="B293" s="18" t="s">
        <v>125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29">
        <f t="shared" si="23"/>
        <v>0</v>
      </c>
      <c r="M293" s="31"/>
      <c r="N293" s="31"/>
    </row>
    <row r="294" spans="1:14" ht="12.75">
      <c r="A294" s="24" t="s">
        <v>127</v>
      </c>
      <c r="B294" s="16"/>
      <c r="C294" s="29">
        <f>SUM(C239+C287)</f>
        <v>0</v>
      </c>
      <c r="D294" s="29">
        <f aca="true" t="shared" si="28" ref="D294:N294">SUM(D239+D287)</f>
        <v>0</v>
      </c>
      <c r="E294" s="29">
        <f t="shared" si="28"/>
        <v>0</v>
      </c>
      <c r="F294" s="29">
        <f t="shared" si="28"/>
        <v>0</v>
      </c>
      <c r="G294" s="29">
        <f t="shared" si="28"/>
        <v>0</v>
      </c>
      <c r="H294" s="29">
        <f t="shared" si="28"/>
        <v>0</v>
      </c>
      <c r="I294" s="29">
        <f t="shared" si="28"/>
        <v>0</v>
      </c>
      <c r="J294" s="29">
        <f t="shared" si="28"/>
        <v>0</v>
      </c>
      <c r="K294" s="29">
        <f t="shared" si="28"/>
        <v>0</v>
      </c>
      <c r="L294" s="29">
        <f t="shared" si="28"/>
        <v>0</v>
      </c>
      <c r="M294" s="29">
        <f t="shared" si="28"/>
        <v>0</v>
      </c>
      <c r="N294" s="29">
        <f t="shared" si="28"/>
        <v>0</v>
      </c>
    </row>
  </sheetData>
  <sheetProtection/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6:7" ht="12.75">
      <c r="F3" s="53" t="s">
        <v>141</v>
      </c>
      <c r="G3" s="53"/>
    </row>
    <row r="4" spans="2:8" ht="12.75">
      <c r="B4" s="43" t="s">
        <v>136</v>
      </c>
      <c r="C4" s="43"/>
      <c r="D4" s="43"/>
      <c r="E4" s="43"/>
      <c r="F4" s="43"/>
      <c r="G4" s="43"/>
      <c r="H4" s="43"/>
    </row>
    <row r="5" ht="13.5" thickBot="1"/>
    <row r="6" spans="1:12" ht="13.5" thickBot="1">
      <c r="A6" s="21" t="s">
        <v>2</v>
      </c>
      <c r="B6" s="21"/>
      <c r="C6" s="44" t="s">
        <v>36</v>
      </c>
      <c r="D6" s="45"/>
      <c r="E6" s="45"/>
      <c r="F6" s="45"/>
      <c r="G6" s="45"/>
      <c r="H6" s="45"/>
      <c r="I6" s="45"/>
      <c r="J6" s="45"/>
      <c r="K6" s="46"/>
      <c r="L6" s="20"/>
    </row>
    <row r="7" spans="1:14" ht="13.5" thickBot="1">
      <c r="A7" s="4"/>
      <c r="B7" s="4"/>
      <c r="C7" s="44" t="s">
        <v>35</v>
      </c>
      <c r="D7" s="45"/>
      <c r="E7" s="4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0" t="s">
        <v>112</v>
      </c>
      <c r="N7" s="41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2018-10-16T06:21:08Z</cp:lastPrinted>
  <dcterms:created xsi:type="dcterms:W3CDTF">2011-09-21T19:59:38Z</dcterms:created>
  <dcterms:modified xsi:type="dcterms:W3CDTF">2020-12-11T08:38:30Z</dcterms:modified>
  <cp:category/>
  <cp:version/>
  <cp:contentType/>
  <cp:contentStatus/>
</cp:coreProperties>
</file>